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Old Desktop\Libraries (2)\Documents\From 98 comp\pebpc\PEB\4H\2018 State Shoot\"/>
    </mc:Choice>
  </mc:AlternateContent>
  <bookViews>
    <workbookView xWindow="0" yWindow="0" windowWidth="24000" windowHeight="9735"/>
  </bookViews>
  <sheets>
    <sheet name="Club Info &amp; Fees Due" sheetId="1" r:id="rId1"/>
    <sheet name="Meals, Lodging, etc." sheetId="3" r:id="rId2"/>
    <sheet name="Squadding" sheetId="4" r:id="rId3"/>
  </sheets>
  <definedNames>
    <definedName name="_xlnm.Print_Area" localSheetId="1">'Meals, Lodging, etc.'!$A$1:$P$51</definedName>
    <definedName name="_xlnm.Print_Area" localSheetId="2">Squadding!$A$1:$AB$34</definedName>
    <definedName name="_xlnm.Print_Titles" localSheetId="1">'Meals, Lodging, etc.'!$1:$5</definedName>
  </definedNames>
  <calcPr calcId="152511"/>
</workbook>
</file>

<file path=xl/calcChain.xml><?xml version="1.0" encoding="utf-8"?>
<calcChain xmlns="http://schemas.openxmlformats.org/spreadsheetml/2006/main">
  <c r="G15" i="1" l="1"/>
  <c r="F34" i="4" l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5" i="4" s="1"/>
  <c r="AB39" i="4"/>
  <c r="AA39" i="4"/>
  <c r="Z39" i="4"/>
  <c r="Y39" i="4"/>
  <c r="X39" i="4"/>
  <c r="W39" i="4"/>
  <c r="V45" i="4"/>
  <c r="U45" i="4"/>
  <c r="V43" i="4"/>
  <c r="U43" i="4"/>
  <c r="V41" i="4"/>
  <c r="U41" i="4"/>
  <c r="T41" i="4"/>
  <c r="V39" i="4"/>
  <c r="U39" i="4"/>
  <c r="T39" i="4"/>
  <c r="S39" i="4"/>
  <c r="R39" i="4"/>
  <c r="Q41" i="4"/>
  <c r="Q39" i="4"/>
  <c r="P39" i="4"/>
  <c r="O45" i="4"/>
  <c r="O43" i="4"/>
  <c r="O41" i="4"/>
  <c r="O39" i="4"/>
  <c r="N45" i="4"/>
  <c r="N43" i="4"/>
  <c r="N41" i="4"/>
  <c r="N39" i="4"/>
  <c r="U49" i="4" s="1"/>
  <c r="M41" i="4"/>
  <c r="T51" i="4" s="1"/>
  <c r="M39" i="4"/>
  <c r="L39" i="4"/>
  <c r="K39" i="4"/>
  <c r="J39" i="4"/>
  <c r="I43" i="4"/>
  <c r="I41" i="4"/>
  <c r="I39" i="4"/>
  <c r="D41" i="4"/>
  <c r="D39" i="4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F46" i="3"/>
  <c r="F48" i="3" s="1"/>
  <c r="V55" i="4" l="1"/>
  <c r="V53" i="4"/>
  <c r="R49" i="4"/>
  <c r="T49" i="4"/>
  <c r="V49" i="4"/>
  <c r="S49" i="4"/>
  <c r="U51" i="4"/>
  <c r="T53" i="4"/>
  <c r="U53" i="4"/>
  <c r="U57" i="4" s="1"/>
  <c r="V51" i="4"/>
  <c r="V57" i="4" l="1"/>
  <c r="G34" i="4"/>
  <c r="G33" i="4"/>
  <c r="E1" i="4"/>
  <c r="G7" i="4"/>
  <c r="G14" i="4"/>
  <c r="G10" i="4"/>
  <c r="G13" i="4"/>
  <c r="G12" i="4"/>
  <c r="G8" i="4"/>
  <c r="G6" i="4"/>
  <c r="G9" i="4"/>
  <c r="G47" i="3"/>
  <c r="H47" i="3"/>
  <c r="I47" i="3"/>
  <c r="J47" i="3"/>
  <c r="K47" i="3"/>
  <c r="L47" i="3"/>
  <c r="M47" i="3"/>
  <c r="N47" i="3"/>
  <c r="O47" i="3"/>
  <c r="P47" i="3"/>
  <c r="F47" i="3"/>
  <c r="G11" i="4"/>
  <c r="C1" i="3"/>
  <c r="G17" i="4"/>
  <c r="G16" i="4"/>
  <c r="G15" i="4"/>
  <c r="Q6" i="3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L46" i="3"/>
  <c r="L48" i="3" s="1"/>
  <c r="K46" i="3"/>
  <c r="K48" i="3" s="1"/>
  <c r="I46" i="3"/>
  <c r="I48" i="3" s="1"/>
  <c r="H46" i="3"/>
  <c r="H48" i="3" s="1"/>
  <c r="G46" i="3"/>
  <c r="G48" i="3" s="1"/>
  <c r="M46" i="3"/>
  <c r="M48" i="3" s="1"/>
  <c r="N46" i="3"/>
  <c r="N48" i="3" s="1"/>
  <c r="O46" i="3"/>
  <c r="O48" i="3" s="1"/>
  <c r="P46" i="3"/>
  <c r="P48" i="3" s="1"/>
  <c r="J46" i="3"/>
  <c r="J48" i="3" s="1"/>
  <c r="G39" i="4" l="1"/>
  <c r="G41" i="4"/>
  <c r="P49" i="3" l="1"/>
  <c r="G16" i="1" s="1"/>
  <c r="G18" i="1" s="1"/>
</calcChain>
</file>

<file path=xl/sharedStrings.xml><?xml version="1.0" encoding="utf-8"?>
<sst xmlns="http://schemas.openxmlformats.org/spreadsheetml/2006/main" count="236" uniqueCount="166">
  <si>
    <t>Address:</t>
  </si>
  <si>
    <t>E-mail:</t>
  </si>
  <si>
    <t>Phone:</t>
  </si>
  <si>
    <t>Zip Code:</t>
  </si>
  <si>
    <t>State:</t>
  </si>
  <si>
    <t>City:</t>
  </si>
  <si>
    <t>Coach of Record:</t>
  </si>
  <si>
    <t>Total $</t>
  </si>
  <si>
    <t>Total #</t>
  </si>
  <si>
    <t>Grand Total $</t>
  </si>
  <si>
    <t>Contact Name:</t>
  </si>
  <si>
    <t>Breakfast</t>
  </si>
  <si>
    <t>Lunch</t>
  </si>
  <si>
    <t>Dinner</t>
  </si>
  <si>
    <t xml:space="preserve">Lodging </t>
  </si>
  <si>
    <t>I certify that all of the competitors are proficient in the events for which they are registered:                       Signature:    -------------&gt;&gt;&gt;</t>
  </si>
  <si>
    <t>Total Amount Due</t>
  </si>
  <si>
    <t>Lodging</t>
  </si>
  <si>
    <t>Camping</t>
  </si>
  <si>
    <t>Day Use</t>
  </si>
  <si>
    <t>Name of 4-H Shooting Club</t>
  </si>
  <si>
    <t>Name of adult(s) from your club to assist as needed throughout the weekend - on the range, scoring targets, awards, etc.</t>
  </si>
  <si>
    <t>Number of 4-H Shooters</t>
  </si>
  <si>
    <t>From Meals, Lodging, etc. Page</t>
  </si>
  <si>
    <t>Gender          (M or F)</t>
  </si>
  <si>
    <t>Amount for Meals, Lodging, etc.</t>
  </si>
  <si>
    <t>Trap (Sat)</t>
  </si>
  <si>
    <t>3P Air Rifle (Sat)</t>
  </si>
  <si>
    <t>PPP Air Pistol (Sat)</t>
  </si>
  <si>
    <t>Archery (Sat)</t>
  </si>
  <si>
    <t>Muzzleloading (Sun only)</t>
  </si>
  <si>
    <t>Skeet (Sun)</t>
  </si>
  <si>
    <t>Trap (Sun)</t>
  </si>
  <si>
    <t>3P Air Rifle (Sun)</t>
  </si>
  <si>
    <t>PPP Air Pistol (Sun)</t>
  </si>
  <si>
    <t>Archery (Sun)</t>
  </si>
  <si>
    <t>Air Rifle Field Targets     (Sat and Sun)</t>
  </si>
  <si>
    <t>Gender</t>
  </si>
  <si>
    <t>3P .22 Rifle        (Sat only)</t>
  </si>
  <si>
    <t>Date of Birth   MM/DD/YYYY</t>
  </si>
  <si>
    <t>Name of Shooting Club</t>
  </si>
  <si>
    <r>
      <t xml:space="preserve">Name </t>
    </r>
    <r>
      <rPr>
        <sz val="11"/>
        <rFont val="Arial"/>
        <family val="2"/>
      </rPr>
      <t>(Include both youth &amp; adults)</t>
    </r>
  </si>
  <si>
    <r>
      <t xml:space="preserve">Using the drop down box, put a # 1 in the cell to indicate which event/which day    </t>
    </r>
    <r>
      <rPr>
        <sz val="10"/>
        <rFont val="Arial"/>
        <family val="2"/>
      </rPr>
      <t>Last Name</t>
    </r>
  </si>
  <si>
    <t>BB Gun (Sat only)</t>
  </si>
  <si>
    <t>Skeet (Sat)</t>
  </si>
  <si>
    <t>Jr or Sr</t>
  </si>
  <si>
    <t>Adult or Child (A / C)</t>
  </si>
  <si>
    <t>Name of adult(s) from your club working as match officials</t>
  </si>
  <si>
    <t>Y</t>
  </si>
  <si>
    <t>N</t>
  </si>
  <si>
    <t>Cost each</t>
  </si>
  <si>
    <t>4-H year end date is entered in cell A1</t>
  </si>
  <si>
    <t>Sat, Sun or Both?</t>
  </si>
  <si>
    <t>Sat</t>
  </si>
  <si>
    <t>Sun</t>
  </si>
  <si>
    <t>Both</t>
  </si>
  <si>
    <t>Date of birth column (E) is conditionally formatted to highlight overage youth</t>
  </si>
  <si>
    <t>4-H age column (F) is conditionally formatted to highlight over age and underage youth</t>
  </si>
  <si>
    <t>"Jr or Sr" column (G) automatically calculates age class based on 4-H age: 14 and over are seniors</t>
  </si>
  <si>
    <t>Column H asks if competitors are limited to specific days according to the following list:</t>
  </si>
  <si>
    <t>M</t>
  </si>
  <si>
    <t>F</t>
  </si>
  <si>
    <t>C</t>
  </si>
  <si>
    <t>A</t>
  </si>
  <si>
    <t xml:space="preserve">Note: If you need more room for meals/lodging or for competitors, please copy a duplicate page into the </t>
  </si>
  <si>
    <t>spreadsheet and be sure to carry totals from both sheets to the front for grand total calculations.</t>
  </si>
  <si>
    <t>.22 Pistol - Camp Perry Round (Sun only - 
8 AM to ~ 9:00 AM)</t>
  </si>
  <si>
    <t>Columns N and U ask air pistol competitors to select the position they shoot.</t>
  </si>
  <si>
    <t>BS</t>
  </si>
  <si>
    <t>SS</t>
  </si>
  <si>
    <t>also called 1-Hand Standing</t>
  </si>
  <si>
    <t>The choices are Basic Supported, Standing Supported, Sub-Junior International Standing, and International Standing</t>
  </si>
  <si>
    <t>IST</t>
  </si>
  <si>
    <t>Office Use only - Check number</t>
  </si>
  <si>
    <t>If paying with a check, make payable to "Holiday Lake 4-H Center."  Payment due at check-in.</t>
  </si>
  <si>
    <t>If processing payment through your Extension Office, make payable to "Holiday Lake 4-H Center" and mail payment to:</t>
  </si>
  <si>
    <t>processed via a Journal Entry (Transfer)</t>
  </si>
  <si>
    <t>3P Smallbore Rifle Menu</t>
  </si>
  <si>
    <t>Light Rifle - Iron Sights</t>
  </si>
  <si>
    <t>Match Rifle - Iron Sights</t>
  </si>
  <si>
    <t>3P Air Rifle Menu</t>
  </si>
  <si>
    <t>Sporter</t>
  </si>
  <si>
    <t>Precision</t>
  </si>
  <si>
    <t>Target Sprint                (Sat and Sun)</t>
  </si>
  <si>
    <t>X 20</t>
  </si>
  <si>
    <t>Club Info and Fees Due (Invoice)</t>
  </si>
  <si>
    <t>Archery Menu</t>
  </si>
  <si>
    <t>Compound</t>
  </si>
  <si>
    <t>Recurve/Long Bow</t>
  </si>
  <si>
    <t>Comp</t>
  </si>
  <si>
    <t>Rec</t>
  </si>
  <si>
    <r>
      <rPr>
        <b/>
        <sz val="10"/>
        <color rgb="FFFF0000"/>
        <rFont val="Arial"/>
        <family val="2"/>
      </rPr>
      <t xml:space="preserve">Note to UAA's: Payment </t>
    </r>
    <r>
      <rPr>
        <b/>
        <u/>
        <sz val="10"/>
        <color indexed="10"/>
        <rFont val="Arial"/>
        <family val="2"/>
      </rPr>
      <t>cannot</t>
    </r>
    <r>
      <rPr>
        <b/>
        <sz val="10"/>
        <color indexed="10"/>
        <rFont val="Arial"/>
        <family val="2"/>
      </rPr>
      <t xml:space="preserve"> be</t>
    </r>
    <r>
      <rPr>
        <sz val="10"/>
        <color indexed="10"/>
        <rFont val="Arial"/>
        <family val="2"/>
      </rPr>
      <t xml:space="preserve"> </t>
    </r>
  </si>
  <si>
    <t>Adult/Child (A or C)</t>
  </si>
  <si>
    <t>Silhouette Menu</t>
  </si>
  <si>
    <t>22R</t>
  </si>
  <si>
    <t>AR</t>
  </si>
  <si>
    <t>22P</t>
  </si>
  <si>
    <t>AP</t>
  </si>
  <si>
    <t>.22 Rifle</t>
  </si>
  <si>
    <t>Air Rifle</t>
  </si>
  <si>
    <t>.22 Pistol</t>
  </si>
  <si>
    <t>Air Pistol</t>
  </si>
  <si>
    <t>Jr</t>
  </si>
  <si>
    <t>Sr</t>
  </si>
  <si>
    <t>BB</t>
  </si>
  <si>
    <t>Skeet</t>
  </si>
  <si>
    <t>Trap</t>
  </si>
  <si>
    <t>SpAR</t>
  </si>
  <si>
    <t>PrAR</t>
  </si>
  <si>
    <t>TgSprt</t>
  </si>
  <si>
    <t>M/F</t>
  </si>
  <si>
    <t>J/S</t>
  </si>
  <si>
    <t>3PAR</t>
  </si>
  <si>
    <t>PPP</t>
  </si>
  <si>
    <t>Arch</t>
  </si>
  <si>
    <t>MzlR</t>
  </si>
  <si>
    <t>22CP Pis</t>
  </si>
  <si>
    <t>22 3P R</t>
  </si>
  <si>
    <t>22R Sil</t>
  </si>
  <si>
    <t>22P Sil</t>
  </si>
  <si>
    <t>AR Sil</t>
  </si>
  <si>
    <t>AP Sil</t>
  </si>
  <si>
    <t>AR FT</t>
  </si>
  <si>
    <t>Total</t>
  </si>
  <si>
    <t>All AR</t>
  </si>
  <si>
    <t>All Arch</t>
  </si>
  <si>
    <t>All PPP</t>
  </si>
  <si>
    <t>***** Non-competitors that are not staying overnight do not pay the day use fee.</t>
  </si>
  <si>
    <t>.22 Rifle    Silhouettes (Sat or Sun)</t>
  </si>
  <si>
    <t>.22 Pistol   Silhouettes (Sat or Sun)</t>
  </si>
  <si>
    <t>Air Rifle    Silhouettes  (Sat or Sun)</t>
  </si>
  <si>
    <t>Air Pistol   Silhouettes  (Sat or Sun)</t>
  </si>
  <si>
    <r>
      <t xml:space="preserve">For 3P .22 Rifle, 3P AR, PPP AP, Mzl Rifle, Archery, use drop down box to indicate category/position </t>
    </r>
    <r>
      <rPr>
        <sz val="10"/>
        <rFont val="Arial"/>
        <family val="2"/>
      </rPr>
      <t>First Name</t>
    </r>
  </si>
  <si>
    <r>
      <t>Enter the #</t>
    </r>
    <r>
      <rPr>
        <b/>
        <sz val="10"/>
        <color rgb="FFFF0000"/>
        <rFont val="Arial"/>
        <family val="2"/>
      </rPr>
      <t>1</t>
    </r>
    <r>
      <rPr>
        <b/>
        <sz val="10"/>
        <rFont val="Arial"/>
        <family val="2"/>
      </rPr>
      <t xml:space="preserve"> in each cell to indicate needs</t>
    </r>
  </si>
  <si>
    <t>Instinctive</t>
  </si>
  <si>
    <t>Modified</t>
  </si>
  <si>
    <t>Inst</t>
  </si>
  <si>
    <t>Mod</t>
  </si>
  <si>
    <t>Light Rifle - Scope</t>
  </si>
  <si>
    <t>LR-Iron</t>
  </si>
  <si>
    <t>MR-Iron</t>
  </si>
  <si>
    <t>LR-Scp</t>
  </si>
  <si>
    <t>Age after birthday in 2018</t>
  </si>
  <si>
    <t>September 7-9, 2018</t>
  </si>
  <si>
    <r>
      <t>2018 4-H State Shoot, 107 Hutcheson Hall, Blacksburg, VA 24061</t>
    </r>
    <r>
      <rPr>
        <b/>
        <sz val="10"/>
        <rFont val="Arial"/>
        <family val="2"/>
      </rPr>
      <t>.</t>
    </r>
  </si>
  <si>
    <t>Fri 9/7</t>
  </si>
  <si>
    <t>Sat 9/8</t>
  </si>
  <si>
    <t>Sun 9/9</t>
  </si>
  <si>
    <t>***** All commuting competitors (no on-site housing or purchased meals) will pay the day use fee of $5 per day.</t>
  </si>
  <si>
    <t>ENTRY DEADLINE - MON. AUG 27</t>
  </si>
  <si>
    <t>2018 VA State 4-H Shoot</t>
  </si>
  <si>
    <t xml:space="preserve">***** </t>
  </si>
  <si>
    <t>Please indicate on the meals/lodging form those adults that have medical training (doctor, nurse, EMT, etc) that</t>
  </si>
  <si>
    <t>might be able to help out if a medical emergency were to arise during the competition.</t>
  </si>
  <si>
    <t>Medical Train. (Y/N)</t>
  </si>
  <si>
    <t>Medical Training</t>
  </si>
  <si>
    <t>Nat'l</t>
  </si>
  <si>
    <t>Open</t>
  </si>
  <si>
    <t>Muzzleloading Rifle Menu</t>
  </si>
  <si>
    <t>National Class</t>
  </si>
  <si>
    <t>Open Class</t>
  </si>
  <si>
    <t>Traditional, w/changes</t>
  </si>
  <si>
    <t>Inline, w/changes</t>
  </si>
  <si>
    <t>Meal and lodging info for "full-time" match officials/directors (that are not being charged) should be turned in by the individual Match Directors, not on this form.</t>
  </si>
  <si>
    <t>Spt</t>
  </si>
  <si>
    <t>Prec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</si>
</sst>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m/d;@"/>
    <numFmt numFmtId="165" formatCode="m/d/yyyy;@"/>
    <numFmt numFmtId="166" formatCode="&quot;$&quot;#,##0.00"/>
  </numFmts>
  <fonts count="29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Script"/>
      <family val="4"/>
      <charset val="255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Script"/>
      <family val="4"/>
      <charset val="255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ntiqua-Caps"/>
    </font>
    <font>
      <sz val="12"/>
      <name val="Antiqua-Caps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8"/>
      <color theme="0" tint="-0.249977111117893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 applyAlignment="1" applyProtection="1">
      <alignment wrapText="1"/>
      <protection locked="0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Fill="1"/>
    <xf numFmtId="0" fontId="1" fillId="0" borderId="0" xfId="0" applyNumberFormat="1" applyFont="1"/>
    <xf numFmtId="0" fontId="12" fillId="0" borderId="0" xfId="0" applyFont="1"/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left"/>
      <protection locked="0"/>
    </xf>
    <xf numFmtId="0" fontId="19" fillId="0" borderId="0" xfId="1" applyFill="1" applyAlignment="1" applyProtection="1">
      <alignment horizontal="left"/>
      <protection locked="0"/>
    </xf>
    <xf numFmtId="0" fontId="4" fillId="0" borderId="0" xfId="0" applyFont="1" applyFill="1" applyProtection="1"/>
    <xf numFmtId="0" fontId="1" fillId="0" borderId="0" xfId="0" applyFont="1" applyFill="1" applyProtection="1"/>
    <xf numFmtId="0" fontId="8" fillId="0" borderId="0" xfId="0" applyFont="1" applyFill="1"/>
    <xf numFmtId="0" fontId="0" fillId="0" borderId="0" xfId="0" applyFill="1"/>
    <xf numFmtId="1" fontId="5" fillId="0" borderId="3" xfId="0" applyNumberFormat="1" applyFont="1" applyFill="1" applyBorder="1" applyAlignment="1" applyProtection="1">
      <alignment horizontal="left"/>
    </xf>
    <xf numFmtId="1" fontId="0" fillId="0" borderId="3" xfId="0" applyNumberFormat="1" applyFill="1" applyBorder="1" applyAlignment="1">
      <alignment textRotation="90" wrapText="1"/>
    </xf>
    <xf numFmtId="1" fontId="16" fillId="0" borderId="1" xfId="0" applyNumberFormat="1" applyFont="1" applyFill="1" applyBorder="1" applyAlignment="1" applyProtection="1">
      <alignment horizontal="left"/>
    </xf>
    <xf numFmtId="1" fontId="0" fillId="0" borderId="0" xfId="0" applyNumberFormat="1" applyFill="1"/>
    <xf numFmtId="0" fontId="10" fillId="0" borderId="0" xfId="0" applyFont="1" applyFill="1"/>
    <xf numFmtId="0" fontId="0" fillId="0" borderId="2" xfId="0" applyFill="1" applyBorder="1"/>
    <xf numFmtId="0" fontId="8" fillId="0" borderId="2" xfId="0" applyFont="1" applyFill="1" applyBorder="1"/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1" fontId="8" fillId="0" borderId="16" xfId="0" applyNumberFormat="1" applyFont="1" applyFill="1" applyBorder="1" applyAlignment="1" applyProtection="1">
      <alignment horizontal="center" vertical="center"/>
    </xf>
    <xf numFmtId="1" fontId="8" fillId="0" borderId="17" xfId="0" applyNumberFormat="1" applyFont="1" applyFill="1" applyBorder="1" applyAlignment="1" applyProtection="1">
      <alignment horizontal="center" vertical="center"/>
    </xf>
    <xf numFmtId="1" fontId="8" fillId="0" borderId="18" xfId="0" applyNumberFormat="1" applyFont="1" applyFill="1" applyBorder="1" applyAlignment="1" applyProtection="1">
      <alignment horizontal="center" vertical="center"/>
    </xf>
    <xf numFmtId="0" fontId="24" fillId="0" borderId="2" xfId="0" applyFont="1" applyFill="1" applyBorder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8" fontId="13" fillId="2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166" fontId="13" fillId="4" borderId="2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166" fontId="1" fillId="2" borderId="0" xfId="0" applyNumberFormat="1" applyFont="1" applyFill="1" applyAlignment="1" applyProtection="1">
      <alignment vertical="center"/>
    </xf>
    <xf numFmtId="166" fontId="1" fillId="0" borderId="0" xfId="0" applyNumberFormat="1" applyFont="1" applyFill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8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2" fontId="23" fillId="0" borderId="5" xfId="0" applyNumberFormat="1" applyFont="1" applyFill="1" applyBorder="1" applyAlignment="1" applyProtection="1">
      <alignment horizontal="left"/>
    </xf>
    <xf numFmtId="2" fontId="24" fillId="0" borderId="0" xfId="0" applyNumberFormat="1" applyFont="1" applyFill="1" applyAlignment="1" applyProtection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1" fillId="0" borderId="0" xfId="0" applyNumberFormat="1" applyFont="1" applyFill="1" applyProtection="1"/>
    <xf numFmtId="0" fontId="4" fillId="0" borderId="32" xfId="0" applyFont="1" applyFill="1" applyBorder="1" applyProtection="1">
      <protection locked="0"/>
    </xf>
    <xf numFmtId="0" fontId="6" fillId="0" borderId="0" xfId="0" applyFont="1" applyFill="1" applyProtection="1"/>
    <xf numFmtId="0" fontId="5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9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7" fillId="0" borderId="0" xfId="0" applyFont="1" applyFill="1" applyProtection="1"/>
    <xf numFmtId="0" fontId="22" fillId="0" borderId="0" xfId="0" applyFont="1" applyFill="1" applyProtection="1"/>
    <xf numFmtId="0" fontId="25" fillId="0" borderId="0" xfId="0" applyFont="1" applyFill="1" applyProtection="1"/>
    <xf numFmtId="0" fontId="1" fillId="7" borderId="0" xfId="0" applyFont="1" applyFill="1" applyProtection="1"/>
    <xf numFmtId="0" fontId="2" fillId="6" borderId="0" xfId="0" applyFont="1" applyFill="1" applyProtection="1"/>
    <xf numFmtId="0" fontId="1" fillId="6" borderId="0" xfId="0" applyFont="1" applyFill="1" applyProtection="1"/>
    <xf numFmtId="0" fontId="2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left" vertical="center"/>
    </xf>
    <xf numFmtId="164" fontId="9" fillId="2" borderId="0" xfId="0" applyNumberFormat="1" applyFont="1" applyFill="1" applyAlignment="1" applyProtection="1">
      <alignment horizontal="left" vertical="center"/>
    </xf>
    <xf numFmtId="164" fontId="13" fillId="10" borderId="2" xfId="0" applyNumberFormat="1" applyFont="1" applyFill="1" applyBorder="1" applyAlignment="1" applyProtection="1">
      <alignment horizontal="center" vertical="center"/>
    </xf>
    <xf numFmtId="164" fontId="13" fillId="8" borderId="2" xfId="0" applyNumberFormat="1" applyFont="1" applyFill="1" applyBorder="1" applyAlignment="1" applyProtection="1">
      <alignment horizontal="center" vertical="center"/>
    </xf>
    <xf numFmtId="164" fontId="13" fillId="9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166" fontId="13" fillId="2" borderId="3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vertical="center"/>
    </xf>
    <xf numFmtId="3" fontId="1" fillId="5" borderId="4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1" fillId="6" borderId="0" xfId="0" applyFont="1" applyFill="1" applyAlignment="1" applyProtection="1"/>
    <xf numFmtId="0" fontId="0" fillId="6" borderId="0" xfId="0" applyFill="1" applyAlignment="1" applyProtection="1"/>
    <xf numFmtId="0" fontId="11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4" fontId="10" fillId="2" borderId="2" xfId="0" applyNumberFormat="1" applyFont="1" applyFill="1" applyBorder="1" applyAlignment="1" applyProtection="1">
      <alignment horizontal="left" vertical="center" textRotation="90" wrapText="1"/>
    </xf>
    <xf numFmtId="0" fontId="0" fillId="0" borderId="2" xfId="0" applyBorder="1" applyAlignment="1" applyProtection="1">
      <alignment vertical="center" textRotation="90" wrapText="1"/>
    </xf>
    <xf numFmtId="164" fontId="10" fillId="2" borderId="5" xfId="0" applyNumberFormat="1" applyFont="1" applyFill="1" applyBorder="1" applyAlignment="1" applyProtection="1">
      <alignment horizontal="center" vertical="center" textRotation="90" wrapText="1"/>
    </xf>
    <xf numFmtId="164" fontId="10" fillId="2" borderId="3" xfId="0" applyNumberFormat="1" applyFont="1" applyFill="1" applyBorder="1" applyAlignment="1" applyProtection="1">
      <alignment horizontal="center" vertical="center" textRotation="90" wrapText="1"/>
    </xf>
    <xf numFmtId="164" fontId="10" fillId="2" borderId="1" xfId="0" applyNumberFormat="1" applyFont="1" applyFill="1" applyBorder="1" applyAlignment="1" applyProtection="1">
      <alignment horizontal="center" vertical="center" textRotation="90" wrapText="1"/>
    </xf>
    <xf numFmtId="164" fontId="8" fillId="2" borderId="5" xfId="0" applyNumberFormat="1" applyFont="1" applyFill="1" applyBorder="1" applyAlignment="1" applyProtection="1">
      <alignment horizontal="center" vertical="center" textRotation="90" wrapText="1"/>
    </xf>
    <xf numFmtId="0" fontId="1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9" fillId="0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 applyAlignment="1"/>
    <xf numFmtId="0" fontId="8" fillId="0" borderId="2" xfId="0" applyFont="1" applyFill="1" applyBorder="1" applyAlignment="1"/>
    <xf numFmtId="0" fontId="8" fillId="0" borderId="12" xfId="0" applyFont="1" applyFill="1" applyBorder="1" applyAlignment="1">
      <alignment textRotation="90" wrapText="1"/>
    </xf>
    <xf numFmtId="0" fontId="0" fillId="0" borderId="13" xfId="0" applyFill="1" applyBorder="1" applyAlignment="1">
      <alignment textRotation="90"/>
    </xf>
    <xf numFmtId="0" fontId="0" fillId="0" borderId="15" xfId="0" applyFill="1" applyBorder="1" applyAlignment="1">
      <alignment textRotation="90"/>
    </xf>
    <xf numFmtId="0" fontId="8" fillId="0" borderId="11" xfId="0" applyFont="1" applyFill="1" applyBorder="1" applyAlignment="1">
      <alignment textRotation="90" wrapText="1"/>
    </xf>
    <xf numFmtId="0" fontId="0" fillId="0" borderId="3" xfId="0" applyFill="1" applyBorder="1" applyAlignment="1">
      <alignment textRotation="90"/>
    </xf>
    <xf numFmtId="0" fontId="0" fillId="0" borderId="1" xfId="0" applyFill="1" applyBorder="1" applyAlignment="1">
      <alignment textRotation="90"/>
    </xf>
    <xf numFmtId="0" fontId="8" fillId="0" borderId="24" xfId="0" applyFont="1" applyFill="1" applyBorder="1" applyAlignment="1">
      <alignment textRotation="90" wrapText="1"/>
    </xf>
    <xf numFmtId="0" fontId="0" fillId="0" borderId="25" xfId="0" applyFill="1" applyBorder="1" applyAlignment="1">
      <alignment textRotation="90"/>
    </xf>
    <xf numFmtId="0" fontId="0" fillId="0" borderId="26" xfId="0" applyFill="1" applyBorder="1" applyAlignment="1">
      <alignment textRotation="90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1" fontId="0" fillId="0" borderId="11" xfId="0" applyNumberFormat="1" applyFill="1" applyBorder="1" applyAlignment="1">
      <alignment textRotation="90" wrapText="1"/>
    </xf>
    <xf numFmtId="0" fontId="10" fillId="0" borderId="11" xfId="0" applyFont="1" applyFill="1" applyBorder="1" applyAlignment="1">
      <alignment textRotation="90" wrapText="1"/>
    </xf>
    <xf numFmtId="0" fontId="0" fillId="0" borderId="11" xfId="0" applyFill="1" applyBorder="1" applyAlignment="1">
      <alignment textRotation="90" wrapText="1"/>
    </xf>
    <xf numFmtId="0" fontId="0" fillId="0" borderId="14" xfId="0" applyFill="1" applyBorder="1" applyAlignment="1">
      <alignment textRotation="90" wrapText="1"/>
    </xf>
    <xf numFmtId="0" fontId="0" fillId="0" borderId="14" xfId="0" applyFill="1" applyBorder="1"/>
    <xf numFmtId="0" fontId="0" fillId="0" borderId="16" xfId="0" applyFill="1" applyBorder="1"/>
    <xf numFmtId="165" fontId="10" fillId="0" borderId="3" xfId="0" applyNumberFormat="1" applyFont="1" applyFill="1" applyBorder="1" applyAlignment="1">
      <alignment textRotation="90" wrapText="1"/>
    </xf>
    <xf numFmtId="165" fontId="0" fillId="0" borderId="3" xfId="0" applyNumberFormat="1" applyFill="1" applyBorder="1" applyAlignment="1">
      <alignment textRotation="90" wrapText="1"/>
    </xf>
    <xf numFmtId="165" fontId="0" fillId="0" borderId="1" xfId="0" applyNumberFormat="1" applyFill="1" applyBorder="1" applyAlignment="1">
      <alignment textRotation="90" wrapText="1"/>
    </xf>
    <xf numFmtId="0" fontId="22" fillId="0" borderId="5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0" fillId="0" borderId="3" xfId="0" applyFill="1" applyBorder="1" applyAlignment="1">
      <alignment horizontal="center" textRotation="90"/>
    </xf>
    <xf numFmtId="0" fontId="0" fillId="0" borderId="1" xfId="0" applyFill="1" applyBorder="1" applyAlignment="1">
      <alignment horizontal="center" textRotation="90"/>
    </xf>
    <xf numFmtId="0" fontId="0" fillId="0" borderId="19" xfId="0" applyFill="1" applyBorder="1" applyAlignment="1">
      <alignment textRotation="90" wrapText="1"/>
    </xf>
    <xf numFmtId="0" fontId="0" fillId="0" borderId="20" xfId="0" applyFill="1" applyBorder="1" applyAlignment="1">
      <alignment textRotation="90"/>
    </xf>
    <xf numFmtId="0" fontId="0" fillId="0" borderId="21" xfId="0" applyFill="1" applyBorder="1" applyAlignment="1">
      <alignment textRotation="90"/>
    </xf>
    <xf numFmtId="0" fontId="0" fillId="0" borderId="12" xfId="0" applyFill="1" applyBorder="1" applyAlignment="1">
      <alignment textRotation="90" wrapText="1"/>
    </xf>
    <xf numFmtId="0" fontId="8" fillId="0" borderId="27" xfId="0" applyFont="1" applyFill="1" applyBorder="1" applyAlignment="1">
      <alignment textRotation="90" wrapText="1"/>
    </xf>
    <xf numFmtId="0" fontId="0" fillId="0" borderId="28" xfId="0" applyFill="1" applyBorder="1" applyAlignment="1">
      <alignment textRotation="90"/>
    </xf>
    <xf numFmtId="0" fontId="0" fillId="0" borderId="29" xfId="0" applyFill="1" applyBorder="1" applyAlignment="1">
      <alignment textRotation="90"/>
    </xf>
    <xf numFmtId="0" fontId="20" fillId="0" borderId="8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textRotation="90" wrapText="1"/>
    </xf>
    <xf numFmtId="0" fontId="0" fillId="0" borderId="3" xfId="0" applyFill="1" applyBorder="1" applyAlignment="1">
      <alignment textRotation="90" wrapText="1"/>
    </xf>
    <xf numFmtId="0" fontId="0" fillId="0" borderId="1" xfId="0" applyFill="1" applyBorder="1" applyAlignment="1">
      <alignment textRotation="90" wrapText="1"/>
    </xf>
    <xf numFmtId="0" fontId="0" fillId="0" borderId="13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1" fontId="10" fillId="0" borderId="3" xfId="0" applyNumberFormat="1" applyFont="1" applyFill="1" applyBorder="1" applyAlignment="1">
      <alignment horizontal="center" textRotation="90" wrapText="1"/>
    </xf>
    <xf numFmtId="1" fontId="10" fillId="0" borderId="1" xfId="0" applyNumberFormat="1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left"/>
    </xf>
    <xf numFmtId="0" fontId="0" fillId="0" borderId="5" xfId="0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 textRotation="90" wrapText="1"/>
    </xf>
    <xf numFmtId="165" fontId="0" fillId="0" borderId="3" xfId="0" applyNumberForma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10" fillId="0" borderId="8" xfId="0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 patternType="solid"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 patternType="solid">
          <bgColor theme="0" tint="-0.14996795556505021"/>
        </patternFill>
      </fill>
    </dxf>
    <dxf>
      <font>
        <condense val="0"/>
        <extend val="0"/>
        <color rgb="FF9C0006"/>
      </font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2343150</xdr:colOff>
      <xdr:row>21</xdr:row>
      <xdr:rowOff>95250</xdr:rowOff>
    </xdr:from>
    <xdr:to>
      <xdr:col>2</xdr:col>
      <xdr:colOff>2705100</xdr:colOff>
      <xdr:row>21</xdr:row>
      <xdr:rowOff>140969</xdr:rowOff>
    </xdr:to>
    <xdr:sp macro="" textlink="">
      <xdr:nvSpPr>
        <xdr:cNvPr id="2" name="Right Arrow 1"/>
        <xdr:cNvSpPr/>
      </xdr:nvSpPr>
      <xdr:spPr>
        <a:xfrm>
          <a:off x="5133975" y="5972175"/>
          <a:ext cx="36195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2143125</xdr:colOff>
      <xdr:row>0</xdr:row>
      <xdr:rowOff>133350</xdr:rowOff>
    </xdr:from>
    <xdr:to>
      <xdr:col>1</xdr:col>
      <xdr:colOff>2514600</xdr:colOff>
      <xdr:row>0</xdr:row>
      <xdr:rowOff>190500</xdr:rowOff>
    </xdr:to>
    <xdr:sp macro="" textlink="">
      <xdr:nvSpPr>
        <xdr:cNvPr id="2" name="Right Arrow 1"/>
        <xdr:cNvSpPr/>
      </xdr:nvSpPr>
      <xdr:spPr>
        <a:xfrm>
          <a:off x="2457450" y="133350"/>
          <a:ext cx="37147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/>
  </sheetViews>
  <sheetFormatPr defaultColWidth="9.140625" defaultRowHeight="15.75"/>
  <cols>
    <col min="1" max="1" width="5" style="4" customWidth="1"/>
    <col min="2" max="2" width="36.85546875" style="3" customWidth="1"/>
    <col min="3" max="3" width="42.5703125" style="3" customWidth="1"/>
    <col min="4" max="4" width="5.5703125" style="3" hidden="1" customWidth="1"/>
    <col min="5" max="5" width="16.5703125" style="3" customWidth="1"/>
    <col min="6" max="6" width="9.140625" style="3"/>
    <col min="7" max="7" width="10.42578125" style="3" bestFit="1" customWidth="1"/>
    <col min="8" max="8" width="1.85546875" style="3" customWidth="1"/>
    <col min="9" max="9" width="9.140625" style="3"/>
    <col min="10" max="16384" width="9.140625" style="1"/>
  </cols>
  <sheetData>
    <row r="1" spans="1:9" s="5" customFormat="1" ht="18">
      <c r="A1" s="96"/>
      <c r="B1" s="97" t="s">
        <v>150</v>
      </c>
      <c r="C1" s="98" t="s">
        <v>85</v>
      </c>
      <c r="D1" s="97"/>
      <c r="E1" s="97"/>
      <c r="F1" s="97"/>
      <c r="G1" s="97"/>
      <c r="H1" s="97"/>
    </row>
    <row r="2" spans="1:9">
      <c r="A2" s="99"/>
      <c r="B2" s="19" t="s">
        <v>143</v>
      </c>
      <c r="C2" s="18"/>
      <c r="D2" s="19"/>
      <c r="E2" s="19"/>
      <c r="F2" s="19"/>
      <c r="G2" s="19"/>
      <c r="H2" s="19"/>
    </row>
    <row r="3" spans="1:9" ht="25.5" customHeight="1">
      <c r="A3" s="99">
        <v>1</v>
      </c>
      <c r="B3" s="99" t="s">
        <v>20</v>
      </c>
      <c r="C3" s="14"/>
      <c r="D3" s="99"/>
      <c r="E3" s="19"/>
      <c r="F3" s="19"/>
      <c r="G3" s="19"/>
      <c r="H3" s="19"/>
    </row>
    <row r="4" spans="1:9">
      <c r="A4" s="99">
        <v>2</v>
      </c>
      <c r="B4" s="99" t="s">
        <v>6</v>
      </c>
      <c r="C4" s="14"/>
      <c r="D4" s="99"/>
      <c r="E4" s="19"/>
      <c r="F4" s="19"/>
      <c r="G4" s="19"/>
      <c r="H4" s="19"/>
    </row>
    <row r="5" spans="1:9" s="2" customFormat="1" ht="70.5" customHeight="1">
      <c r="A5" s="100">
        <v>3</v>
      </c>
      <c r="B5" s="101" t="s">
        <v>15</v>
      </c>
      <c r="C5" s="6"/>
      <c r="D5" s="102"/>
      <c r="E5" s="103"/>
      <c r="F5" s="103"/>
      <c r="G5" s="103"/>
      <c r="H5" s="103"/>
      <c r="I5" s="15"/>
    </row>
    <row r="6" spans="1:9" s="2" customFormat="1" ht="18" customHeight="1">
      <c r="A6" s="99">
        <v>4</v>
      </c>
      <c r="B6" s="101" t="s">
        <v>10</v>
      </c>
      <c r="C6" s="13"/>
      <c r="D6" s="104"/>
      <c r="E6" s="103"/>
      <c r="F6" s="103"/>
      <c r="G6" s="103"/>
      <c r="H6" s="103"/>
      <c r="I6" s="15"/>
    </row>
    <row r="7" spans="1:9">
      <c r="A7" s="99">
        <v>5</v>
      </c>
      <c r="B7" s="99" t="s">
        <v>0</v>
      </c>
      <c r="C7" s="16"/>
      <c r="D7" s="99"/>
      <c r="E7" s="19"/>
      <c r="F7" s="19"/>
      <c r="G7" s="19"/>
      <c r="H7" s="19"/>
    </row>
    <row r="8" spans="1:9">
      <c r="A8" s="99">
        <v>6</v>
      </c>
      <c r="B8" s="99" t="s">
        <v>5</v>
      </c>
      <c r="C8" s="16"/>
      <c r="D8" s="99"/>
      <c r="E8" s="19"/>
      <c r="F8" s="19"/>
      <c r="G8" s="19"/>
      <c r="H8" s="19"/>
    </row>
    <row r="9" spans="1:9">
      <c r="A9" s="99">
        <v>7</v>
      </c>
      <c r="B9" s="99" t="s">
        <v>4</v>
      </c>
      <c r="C9" s="16"/>
      <c r="D9" s="99"/>
      <c r="E9" s="19"/>
      <c r="F9" s="19"/>
      <c r="G9" s="19"/>
      <c r="H9" s="19"/>
    </row>
    <row r="10" spans="1:9">
      <c r="A10" s="99">
        <v>8</v>
      </c>
      <c r="B10" s="99" t="s">
        <v>3</v>
      </c>
      <c r="C10" s="16"/>
      <c r="D10" s="99"/>
      <c r="E10" s="19"/>
      <c r="F10" s="19"/>
      <c r="G10" s="19"/>
      <c r="H10" s="19"/>
    </row>
    <row r="11" spans="1:9">
      <c r="A11" s="99">
        <v>9</v>
      </c>
      <c r="B11" s="99" t="s">
        <v>2</v>
      </c>
      <c r="C11" s="16"/>
      <c r="D11" s="99"/>
      <c r="E11" s="19"/>
      <c r="F11" s="19"/>
      <c r="G11" s="19"/>
      <c r="H11" s="19"/>
    </row>
    <row r="12" spans="1:9">
      <c r="A12" s="99">
        <v>10</v>
      </c>
      <c r="B12" s="99" t="s">
        <v>1</v>
      </c>
      <c r="C12" s="17"/>
      <c r="D12" s="99"/>
      <c r="E12" s="19"/>
      <c r="F12" s="19"/>
      <c r="G12" s="19"/>
      <c r="H12" s="19"/>
    </row>
    <row r="13" spans="1:9" s="2" customFormat="1" ht="63">
      <c r="A13" s="100">
        <v>11</v>
      </c>
      <c r="B13" s="101" t="s">
        <v>21</v>
      </c>
      <c r="C13" s="13"/>
      <c r="D13" s="103"/>
      <c r="E13" s="103"/>
      <c r="F13" s="103"/>
      <c r="G13" s="103"/>
      <c r="H13" s="103"/>
      <c r="I13" s="15"/>
    </row>
    <row r="14" spans="1:9" s="2" customFormat="1" ht="32.25" thickBot="1">
      <c r="A14" s="100">
        <v>12</v>
      </c>
      <c r="B14" s="101" t="s">
        <v>47</v>
      </c>
      <c r="C14" s="13"/>
      <c r="D14" s="103"/>
      <c r="E14" s="103"/>
      <c r="F14" s="103"/>
      <c r="G14" s="103"/>
      <c r="H14" s="103"/>
      <c r="I14" s="15"/>
    </row>
    <row r="15" spans="1:9" ht="16.5" thickBot="1">
      <c r="A15" s="99">
        <v>13</v>
      </c>
      <c r="B15" s="99" t="s">
        <v>22</v>
      </c>
      <c r="C15" s="95"/>
      <c r="D15" s="18">
        <v>14</v>
      </c>
      <c r="E15" s="99" t="s">
        <v>84</v>
      </c>
      <c r="F15" s="99" t="s">
        <v>7</v>
      </c>
      <c r="G15" s="19">
        <f>SUM(C15*20)</f>
        <v>0</v>
      </c>
      <c r="H15" s="19"/>
    </row>
    <row r="16" spans="1:9">
      <c r="A16" s="99">
        <v>14</v>
      </c>
      <c r="B16" s="99" t="s">
        <v>25</v>
      </c>
      <c r="C16" s="18" t="s">
        <v>23</v>
      </c>
      <c r="D16" s="99"/>
      <c r="E16" s="99"/>
      <c r="F16" s="99" t="s">
        <v>7</v>
      </c>
      <c r="G16" s="94">
        <f>'Meals, Lodging, etc.'!P49</f>
        <v>0</v>
      </c>
      <c r="H16" s="19"/>
    </row>
    <row r="17" spans="1:8">
      <c r="A17" s="99"/>
      <c r="B17" s="99"/>
      <c r="C17" s="19"/>
      <c r="D17" s="19"/>
      <c r="E17" s="99"/>
      <c r="F17" s="99"/>
      <c r="G17" s="19"/>
      <c r="H17" s="19"/>
    </row>
    <row r="18" spans="1:8">
      <c r="A18" s="99">
        <v>15</v>
      </c>
      <c r="B18" s="99" t="s">
        <v>16</v>
      </c>
      <c r="C18" s="19"/>
      <c r="D18" s="19"/>
      <c r="E18" s="135" t="s">
        <v>9</v>
      </c>
      <c r="F18" s="135"/>
      <c r="G18" s="94">
        <f>SUM(G15+G16)</f>
        <v>0</v>
      </c>
      <c r="H18" s="19"/>
    </row>
    <row r="19" spans="1:8">
      <c r="A19" s="99"/>
      <c r="B19" s="105" t="s">
        <v>74</v>
      </c>
      <c r="C19" s="106"/>
      <c r="D19" s="106"/>
      <c r="E19" s="107"/>
      <c r="F19" s="107"/>
      <c r="G19" s="106"/>
      <c r="H19" s="106"/>
    </row>
    <row r="20" spans="1:8">
      <c r="A20" s="99"/>
      <c r="B20" s="105" t="s">
        <v>75</v>
      </c>
      <c r="C20" s="106"/>
      <c r="D20" s="106"/>
      <c r="E20" s="107"/>
      <c r="F20" s="107"/>
      <c r="G20" s="106"/>
      <c r="H20" s="106"/>
    </row>
    <row r="21" spans="1:8">
      <c r="A21" s="99"/>
      <c r="B21" s="108" t="s">
        <v>144</v>
      </c>
      <c r="C21" s="19"/>
      <c r="D21" s="19"/>
      <c r="E21" s="109" t="s">
        <v>91</v>
      </c>
      <c r="F21" s="109"/>
      <c r="G21" s="109"/>
      <c r="H21" s="109"/>
    </row>
    <row r="22" spans="1:8">
      <c r="A22" s="99"/>
      <c r="B22" s="110" t="s">
        <v>76</v>
      </c>
      <c r="C22" s="105" t="s">
        <v>73</v>
      </c>
      <c r="D22" s="99"/>
      <c r="E22" s="19"/>
      <c r="F22" s="19"/>
      <c r="G22" s="19"/>
      <c r="H22" s="19"/>
    </row>
    <row r="23" spans="1:8">
      <c r="A23" s="99"/>
      <c r="B23" s="19"/>
      <c r="C23" s="19"/>
      <c r="D23" s="19"/>
      <c r="E23" s="19"/>
      <c r="F23" s="19"/>
      <c r="G23" s="19"/>
      <c r="H23" s="19"/>
    </row>
    <row r="24" spans="1:8">
      <c r="A24" s="99" t="s">
        <v>64</v>
      </c>
      <c r="B24" s="19"/>
      <c r="C24" s="19"/>
      <c r="D24" s="19"/>
      <c r="E24" s="19"/>
      <c r="F24" s="19"/>
      <c r="G24" s="19"/>
      <c r="H24" s="19"/>
    </row>
    <row r="25" spans="1:8">
      <c r="A25" s="99"/>
      <c r="B25" s="99" t="s">
        <v>65</v>
      </c>
      <c r="C25" s="19"/>
      <c r="D25" s="19"/>
      <c r="E25" s="19"/>
      <c r="F25" s="19"/>
      <c r="G25" s="19"/>
      <c r="H25" s="19"/>
    </row>
    <row r="26" spans="1:8">
      <c r="A26" s="99"/>
      <c r="B26" s="99"/>
      <c r="C26" s="19"/>
      <c r="D26" s="19"/>
      <c r="E26" s="19"/>
      <c r="F26" s="19"/>
      <c r="G26" s="19"/>
      <c r="H26" s="19"/>
    </row>
    <row r="27" spans="1:8">
      <c r="A27" s="99"/>
      <c r="B27" s="111" t="s">
        <v>149</v>
      </c>
      <c r="C27" s="19"/>
      <c r="D27" s="19"/>
      <c r="E27" s="19"/>
      <c r="F27" s="19"/>
      <c r="G27" s="19"/>
      <c r="H27" s="19"/>
    </row>
    <row r="28" spans="1:8">
      <c r="A28" s="112" t="s">
        <v>148</v>
      </c>
      <c r="B28" s="113"/>
      <c r="C28" s="113"/>
      <c r="D28" s="113"/>
      <c r="E28" s="113"/>
      <c r="F28" s="113"/>
      <c r="G28" s="113"/>
      <c r="H28" s="19"/>
    </row>
    <row r="29" spans="1:8">
      <c r="A29" s="112" t="s">
        <v>127</v>
      </c>
      <c r="B29" s="113"/>
      <c r="C29" s="113"/>
      <c r="D29" s="113"/>
      <c r="E29" s="113"/>
      <c r="F29" s="113"/>
      <c r="G29" s="113"/>
      <c r="H29" s="19"/>
    </row>
    <row r="30" spans="1:8">
      <c r="A30" s="99"/>
      <c r="B30" s="19"/>
      <c r="C30" s="19"/>
      <c r="D30" s="19"/>
      <c r="E30" s="19"/>
      <c r="F30" s="19"/>
      <c r="G30" s="19"/>
      <c r="H30" s="19"/>
    </row>
    <row r="31" spans="1:8">
      <c r="A31" s="112" t="s">
        <v>151</v>
      </c>
      <c r="B31" s="136" t="s">
        <v>152</v>
      </c>
      <c r="C31" s="137"/>
      <c r="D31" s="137"/>
      <c r="E31" s="137"/>
      <c r="F31" s="137"/>
      <c r="G31" s="137"/>
      <c r="H31" s="19"/>
    </row>
    <row r="32" spans="1:8">
      <c r="A32" s="99"/>
      <c r="B32" s="136" t="s">
        <v>153</v>
      </c>
      <c r="C32" s="137"/>
      <c r="D32" s="137"/>
      <c r="E32" s="137"/>
      <c r="F32" s="137"/>
      <c r="G32" s="137"/>
      <c r="H32" s="19"/>
    </row>
  </sheetData>
  <sheetProtection algorithmName="SHA-512" hashValue="E4IQ296fRw5lXmVccz0FO1QE6d+wm6EzCDnlEIzJ8BUBCURSfsQqXh7yZcgyOHoUeIYt3PkhgcKJD54UBTIBUA==" saltValue="KK5J8vwc/GfjnTTiibthJA==" spinCount="100000" sheet="1" objects="1" scenarios="1"/>
  <mergeCells count="3">
    <mergeCell ref="E18:F18"/>
    <mergeCell ref="B31:G31"/>
    <mergeCell ref="B32:G32"/>
  </mergeCells>
  <phoneticPr fontId="0" type="noConversion"/>
  <printOptions gridLines="1"/>
  <pageMargins left="0.5" right="0.5" top="1" bottom="0.7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Zeros="0" workbookViewId="0">
      <selection activeCell="C6" sqref="C6"/>
    </sheetView>
  </sheetViews>
  <sheetFormatPr defaultColWidth="9.140625" defaultRowHeight="15"/>
  <cols>
    <col min="1" max="1" width="4.7109375" style="1" customWidth="1"/>
    <col min="2" max="2" width="38.7109375" style="1" customWidth="1"/>
    <col min="3" max="5" width="5.28515625" style="12" customWidth="1"/>
    <col min="6" max="6" width="9.85546875" style="11" customWidth="1"/>
    <col min="7" max="7" width="10.42578125" style="11" customWidth="1"/>
    <col min="8" max="8" width="9.85546875" style="11" customWidth="1"/>
    <col min="9" max="9" width="9.140625" style="10" customWidth="1"/>
    <col min="10" max="10" width="10" style="11" customWidth="1"/>
    <col min="11" max="11" width="10.42578125" style="11" customWidth="1"/>
    <col min="12" max="12" width="9.140625" style="11" customWidth="1"/>
    <col min="13" max="14" width="10.7109375" style="11" customWidth="1"/>
    <col min="15" max="15" width="9.5703125" style="11" customWidth="1"/>
    <col min="16" max="16" width="9.85546875" style="11" customWidth="1"/>
    <col min="17" max="17" width="9.140625" style="1" customWidth="1"/>
    <col min="18" max="16384" width="9.140625" style="1"/>
  </cols>
  <sheetData>
    <row r="1" spans="1:17" ht="21" customHeight="1">
      <c r="A1" s="52"/>
      <c r="B1" s="114" t="s">
        <v>20</v>
      </c>
      <c r="C1" s="138">
        <f>'Club Info &amp; Fees Due'!C3</f>
        <v>0</v>
      </c>
      <c r="D1" s="138"/>
      <c r="E1" s="138"/>
      <c r="F1" s="139"/>
      <c r="G1" s="139"/>
      <c r="H1" s="139"/>
      <c r="I1" s="139"/>
      <c r="J1" s="139"/>
      <c r="K1" s="139"/>
      <c r="L1" s="59"/>
      <c r="M1" s="59"/>
      <c r="N1" s="59"/>
      <c r="O1" s="59"/>
      <c r="P1" s="59"/>
      <c r="Q1" s="45"/>
    </row>
    <row r="2" spans="1:17">
      <c r="A2" s="52"/>
      <c r="B2" s="115"/>
      <c r="C2" s="140" t="s">
        <v>24</v>
      </c>
      <c r="D2" s="142" t="s">
        <v>46</v>
      </c>
      <c r="E2" s="145" t="s">
        <v>154</v>
      </c>
      <c r="F2" s="116" t="s">
        <v>14</v>
      </c>
      <c r="G2" s="116" t="s">
        <v>11</v>
      </c>
      <c r="H2" s="116" t="s">
        <v>12</v>
      </c>
      <c r="I2" s="116" t="s">
        <v>13</v>
      </c>
      <c r="J2" s="116" t="s">
        <v>17</v>
      </c>
      <c r="K2" s="116" t="s">
        <v>11</v>
      </c>
      <c r="L2" s="116" t="s">
        <v>12</v>
      </c>
      <c r="M2" s="116" t="s">
        <v>18</v>
      </c>
      <c r="N2" s="116" t="s">
        <v>18</v>
      </c>
      <c r="O2" s="116" t="s">
        <v>19</v>
      </c>
      <c r="P2" s="116" t="s">
        <v>19</v>
      </c>
      <c r="Q2" s="45"/>
    </row>
    <row r="3" spans="1:17" s="7" customFormat="1">
      <c r="A3" s="117"/>
      <c r="B3" s="118"/>
      <c r="C3" s="141"/>
      <c r="D3" s="143"/>
      <c r="E3" s="143"/>
      <c r="F3" s="119" t="s">
        <v>145</v>
      </c>
      <c r="G3" s="120" t="s">
        <v>146</v>
      </c>
      <c r="H3" s="120" t="s">
        <v>146</v>
      </c>
      <c r="I3" s="120" t="s">
        <v>146</v>
      </c>
      <c r="J3" s="120" t="s">
        <v>146</v>
      </c>
      <c r="K3" s="121" t="s">
        <v>147</v>
      </c>
      <c r="L3" s="121" t="s">
        <v>147</v>
      </c>
      <c r="M3" s="119" t="s">
        <v>145</v>
      </c>
      <c r="N3" s="120" t="s">
        <v>146</v>
      </c>
      <c r="O3" s="120" t="s">
        <v>146</v>
      </c>
      <c r="P3" s="121" t="s">
        <v>147</v>
      </c>
      <c r="Q3" s="46"/>
    </row>
    <row r="4" spans="1:17" s="8" customFormat="1">
      <c r="A4" s="122"/>
      <c r="B4" s="118" t="s">
        <v>133</v>
      </c>
      <c r="C4" s="141"/>
      <c r="D4" s="143"/>
      <c r="E4" s="143"/>
      <c r="F4" s="123">
        <v>21</v>
      </c>
      <c r="G4" s="123">
        <v>8</v>
      </c>
      <c r="H4" s="123">
        <v>9</v>
      </c>
      <c r="I4" s="123">
        <v>13</v>
      </c>
      <c r="J4" s="123">
        <v>21</v>
      </c>
      <c r="K4" s="123">
        <v>8</v>
      </c>
      <c r="L4" s="123">
        <v>9</v>
      </c>
      <c r="M4" s="123">
        <v>13</v>
      </c>
      <c r="N4" s="123">
        <v>13</v>
      </c>
      <c r="O4" s="123">
        <v>5</v>
      </c>
      <c r="P4" s="123">
        <v>5</v>
      </c>
      <c r="Q4" s="47"/>
    </row>
    <row r="5" spans="1:17" s="8" customFormat="1">
      <c r="A5" s="122"/>
      <c r="B5" s="124" t="s">
        <v>41</v>
      </c>
      <c r="C5" s="141"/>
      <c r="D5" s="144"/>
      <c r="E5" s="14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7"/>
    </row>
    <row r="6" spans="1:17" s="3" customFormat="1">
      <c r="A6" s="52">
        <v>1</v>
      </c>
      <c r="B6" s="48"/>
      <c r="C6" s="80"/>
      <c r="D6" s="80"/>
      <c r="E6" s="80"/>
      <c r="F6" s="131"/>
      <c r="G6" s="131"/>
      <c r="H6" s="132"/>
      <c r="I6" s="131"/>
      <c r="J6" s="131"/>
      <c r="K6" s="131"/>
      <c r="L6" s="131"/>
      <c r="M6" s="131"/>
      <c r="N6" s="131"/>
      <c r="O6" s="131"/>
      <c r="P6" s="131"/>
      <c r="Q6" s="49">
        <f>IF(OR(E6="Y",E6="y"),1,0)</f>
        <v>0</v>
      </c>
    </row>
    <row r="7" spans="1:17" s="3" customFormat="1">
      <c r="A7" s="52">
        <v>2</v>
      </c>
      <c r="B7" s="48"/>
      <c r="C7" s="80"/>
      <c r="D7" s="80"/>
      <c r="E7" s="8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49">
        <f t="shared" ref="Q7:Q45" si="0">IF(OR(E7="Y",E7="y"),1,0)</f>
        <v>0</v>
      </c>
    </row>
    <row r="8" spans="1:17" s="3" customFormat="1">
      <c r="A8" s="52">
        <v>3</v>
      </c>
      <c r="B8" s="48"/>
      <c r="C8" s="80"/>
      <c r="D8" s="80"/>
      <c r="E8" s="8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49">
        <f t="shared" si="0"/>
        <v>0</v>
      </c>
    </row>
    <row r="9" spans="1:17" s="3" customFormat="1">
      <c r="A9" s="52">
        <v>4</v>
      </c>
      <c r="B9" s="48"/>
      <c r="C9" s="80"/>
      <c r="D9" s="80"/>
      <c r="E9" s="8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49">
        <f t="shared" si="0"/>
        <v>0</v>
      </c>
    </row>
    <row r="10" spans="1:17" s="3" customFormat="1">
      <c r="A10" s="52">
        <v>5</v>
      </c>
      <c r="B10" s="48"/>
      <c r="C10" s="80"/>
      <c r="D10" s="80"/>
      <c r="E10" s="8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49">
        <f t="shared" si="0"/>
        <v>0</v>
      </c>
    </row>
    <row r="11" spans="1:17" s="3" customFormat="1">
      <c r="A11" s="52">
        <v>6</v>
      </c>
      <c r="B11" s="48"/>
      <c r="C11" s="80"/>
      <c r="D11" s="80"/>
      <c r="E11" s="8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49">
        <f t="shared" si="0"/>
        <v>0</v>
      </c>
    </row>
    <row r="12" spans="1:17" s="3" customFormat="1">
      <c r="A12" s="52">
        <v>7</v>
      </c>
      <c r="B12" s="48"/>
      <c r="C12" s="80"/>
      <c r="D12" s="80"/>
      <c r="E12" s="8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49">
        <f t="shared" si="0"/>
        <v>0</v>
      </c>
    </row>
    <row r="13" spans="1:17" s="3" customFormat="1">
      <c r="A13" s="52">
        <v>8</v>
      </c>
      <c r="B13" s="48"/>
      <c r="C13" s="80"/>
      <c r="D13" s="80"/>
      <c r="E13" s="8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49">
        <f t="shared" si="0"/>
        <v>0</v>
      </c>
    </row>
    <row r="14" spans="1:17" s="3" customFormat="1">
      <c r="A14" s="52">
        <v>9</v>
      </c>
      <c r="B14" s="48"/>
      <c r="C14" s="80"/>
      <c r="D14" s="80"/>
      <c r="E14" s="8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49">
        <f t="shared" si="0"/>
        <v>0</v>
      </c>
    </row>
    <row r="15" spans="1:17" s="3" customFormat="1">
      <c r="A15" s="52">
        <v>10</v>
      </c>
      <c r="B15" s="48"/>
      <c r="C15" s="80"/>
      <c r="D15" s="80"/>
      <c r="E15" s="80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49">
        <f t="shared" si="0"/>
        <v>0</v>
      </c>
    </row>
    <row r="16" spans="1:17" s="3" customFormat="1">
      <c r="A16" s="52">
        <v>11</v>
      </c>
      <c r="B16" s="48"/>
      <c r="C16" s="80"/>
      <c r="D16" s="80"/>
      <c r="E16" s="8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49">
        <f t="shared" si="0"/>
        <v>0</v>
      </c>
    </row>
    <row r="17" spans="1:17" s="3" customFormat="1">
      <c r="A17" s="52">
        <v>12</v>
      </c>
      <c r="B17" s="50"/>
      <c r="C17" s="80"/>
      <c r="D17" s="80"/>
      <c r="E17" s="8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49">
        <f t="shared" si="0"/>
        <v>0</v>
      </c>
    </row>
    <row r="18" spans="1:17" s="3" customFormat="1">
      <c r="A18" s="52">
        <v>13</v>
      </c>
      <c r="B18" s="50"/>
      <c r="C18" s="80"/>
      <c r="D18" s="80"/>
      <c r="E18" s="80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49">
        <f t="shared" si="0"/>
        <v>0</v>
      </c>
    </row>
    <row r="19" spans="1:17" s="3" customFormat="1">
      <c r="A19" s="52">
        <v>14</v>
      </c>
      <c r="B19" s="50"/>
      <c r="C19" s="80"/>
      <c r="D19" s="80"/>
      <c r="E19" s="8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49">
        <f t="shared" si="0"/>
        <v>0</v>
      </c>
    </row>
    <row r="20" spans="1:17" s="3" customFormat="1">
      <c r="A20" s="52">
        <v>15</v>
      </c>
      <c r="B20" s="50"/>
      <c r="C20" s="80"/>
      <c r="D20" s="80"/>
      <c r="E20" s="8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49">
        <f t="shared" si="0"/>
        <v>0</v>
      </c>
    </row>
    <row r="21" spans="1:17" s="3" customFormat="1">
      <c r="A21" s="52">
        <v>16</v>
      </c>
      <c r="B21" s="50"/>
      <c r="C21" s="80"/>
      <c r="D21" s="80"/>
      <c r="E21" s="8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49">
        <f t="shared" si="0"/>
        <v>0</v>
      </c>
    </row>
    <row r="22" spans="1:17" s="3" customFormat="1">
      <c r="A22" s="52">
        <v>17</v>
      </c>
      <c r="B22" s="50"/>
      <c r="C22" s="80"/>
      <c r="D22" s="80"/>
      <c r="E22" s="80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49">
        <f t="shared" si="0"/>
        <v>0</v>
      </c>
    </row>
    <row r="23" spans="1:17" s="3" customFormat="1">
      <c r="A23" s="52">
        <v>18</v>
      </c>
      <c r="B23" s="50"/>
      <c r="C23" s="80"/>
      <c r="D23" s="80"/>
      <c r="E23" s="8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49">
        <f t="shared" si="0"/>
        <v>0</v>
      </c>
    </row>
    <row r="24" spans="1:17" s="3" customFormat="1">
      <c r="A24" s="52">
        <v>19</v>
      </c>
      <c r="B24" s="50"/>
      <c r="C24" s="80"/>
      <c r="D24" s="80"/>
      <c r="E24" s="8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49">
        <f t="shared" si="0"/>
        <v>0</v>
      </c>
    </row>
    <row r="25" spans="1:17" s="3" customFormat="1">
      <c r="A25" s="52">
        <v>20</v>
      </c>
      <c r="B25" s="50"/>
      <c r="C25" s="80"/>
      <c r="D25" s="80"/>
      <c r="E25" s="80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49">
        <f t="shared" si="0"/>
        <v>0</v>
      </c>
    </row>
    <row r="26" spans="1:17">
      <c r="A26" s="52">
        <v>21</v>
      </c>
      <c r="B26" s="51"/>
      <c r="C26" s="80"/>
      <c r="D26" s="80"/>
      <c r="E26" s="8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49">
        <f t="shared" si="0"/>
        <v>0</v>
      </c>
    </row>
    <row r="27" spans="1:17">
      <c r="A27" s="52">
        <v>22</v>
      </c>
      <c r="B27" s="51"/>
      <c r="C27" s="80"/>
      <c r="D27" s="80"/>
      <c r="E27" s="80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49">
        <f t="shared" si="0"/>
        <v>0</v>
      </c>
    </row>
    <row r="28" spans="1:17">
      <c r="A28" s="52">
        <v>23</v>
      </c>
      <c r="B28" s="51"/>
      <c r="C28" s="80"/>
      <c r="D28" s="80"/>
      <c r="E28" s="80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49">
        <f t="shared" si="0"/>
        <v>0</v>
      </c>
    </row>
    <row r="29" spans="1:17">
      <c r="A29" s="52">
        <v>24</v>
      </c>
      <c r="B29" s="51"/>
      <c r="C29" s="80"/>
      <c r="D29" s="80"/>
      <c r="E29" s="80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49">
        <f t="shared" si="0"/>
        <v>0</v>
      </c>
    </row>
    <row r="30" spans="1:17">
      <c r="A30" s="52">
        <v>25</v>
      </c>
      <c r="B30" s="51"/>
      <c r="C30" s="80"/>
      <c r="D30" s="80"/>
      <c r="E30" s="80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49">
        <f t="shared" si="0"/>
        <v>0</v>
      </c>
    </row>
    <row r="31" spans="1:17">
      <c r="A31" s="52">
        <v>26</v>
      </c>
      <c r="B31" s="51"/>
      <c r="C31" s="80"/>
      <c r="D31" s="80"/>
      <c r="E31" s="80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49">
        <f t="shared" si="0"/>
        <v>0</v>
      </c>
    </row>
    <row r="32" spans="1:17">
      <c r="A32" s="52">
        <v>27</v>
      </c>
      <c r="B32" s="51"/>
      <c r="C32" s="80"/>
      <c r="D32" s="80"/>
      <c r="E32" s="80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49">
        <f t="shared" si="0"/>
        <v>0</v>
      </c>
    </row>
    <row r="33" spans="1:17">
      <c r="A33" s="52">
        <v>28</v>
      </c>
      <c r="B33" s="51"/>
      <c r="C33" s="80"/>
      <c r="D33" s="80"/>
      <c r="E33" s="80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49">
        <f t="shared" si="0"/>
        <v>0</v>
      </c>
    </row>
    <row r="34" spans="1:17">
      <c r="A34" s="52">
        <v>29</v>
      </c>
      <c r="B34" s="51"/>
      <c r="C34" s="80"/>
      <c r="D34" s="80"/>
      <c r="E34" s="80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49">
        <f t="shared" si="0"/>
        <v>0</v>
      </c>
    </row>
    <row r="35" spans="1:17">
      <c r="A35" s="52">
        <v>30</v>
      </c>
      <c r="B35" s="51"/>
      <c r="C35" s="80"/>
      <c r="D35" s="80"/>
      <c r="E35" s="80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49">
        <f t="shared" si="0"/>
        <v>0</v>
      </c>
    </row>
    <row r="36" spans="1:17">
      <c r="A36" s="52">
        <v>31</v>
      </c>
      <c r="B36" s="51"/>
      <c r="C36" s="80"/>
      <c r="D36" s="80"/>
      <c r="E36" s="8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49">
        <f t="shared" si="0"/>
        <v>0</v>
      </c>
    </row>
    <row r="37" spans="1:17">
      <c r="A37" s="52">
        <v>32</v>
      </c>
      <c r="B37" s="51"/>
      <c r="C37" s="80"/>
      <c r="D37" s="80"/>
      <c r="E37" s="8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49">
        <f t="shared" si="0"/>
        <v>0</v>
      </c>
    </row>
    <row r="38" spans="1:17">
      <c r="A38" s="52">
        <v>33</v>
      </c>
      <c r="B38" s="51"/>
      <c r="C38" s="80"/>
      <c r="D38" s="80"/>
      <c r="E38" s="80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49">
        <f t="shared" si="0"/>
        <v>0</v>
      </c>
    </row>
    <row r="39" spans="1:17">
      <c r="A39" s="52">
        <v>34</v>
      </c>
      <c r="B39" s="51"/>
      <c r="C39" s="80"/>
      <c r="D39" s="80"/>
      <c r="E39" s="8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49">
        <f t="shared" si="0"/>
        <v>0</v>
      </c>
    </row>
    <row r="40" spans="1:17">
      <c r="A40" s="52">
        <v>35</v>
      </c>
      <c r="B40" s="51"/>
      <c r="C40" s="80"/>
      <c r="D40" s="80"/>
      <c r="E40" s="80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49">
        <f t="shared" si="0"/>
        <v>0</v>
      </c>
    </row>
    <row r="41" spans="1:17">
      <c r="A41" s="52">
        <v>36</v>
      </c>
      <c r="B41" s="51"/>
      <c r="C41" s="80"/>
      <c r="D41" s="80"/>
      <c r="E41" s="80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49">
        <f t="shared" si="0"/>
        <v>0</v>
      </c>
    </row>
    <row r="42" spans="1:17">
      <c r="A42" s="52">
        <v>37</v>
      </c>
      <c r="B42" s="51"/>
      <c r="C42" s="80"/>
      <c r="D42" s="80"/>
      <c r="E42" s="8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49">
        <f t="shared" si="0"/>
        <v>0</v>
      </c>
    </row>
    <row r="43" spans="1:17">
      <c r="A43" s="52">
        <v>38</v>
      </c>
      <c r="B43" s="51"/>
      <c r="C43" s="80"/>
      <c r="D43" s="80"/>
      <c r="E43" s="8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49">
        <f t="shared" si="0"/>
        <v>0</v>
      </c>
    </row>
    <row r="44" spans="1:17">
      <c r="A44" s="52">
        <v>39</v>
      </c>
      <c r="B44" s="51"/>
      <c r="C44" s="80"/>
      <c r="D44" s="80"/>
      <c r="E44" s="8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49">
        <f t="shared" si="0"/>
        <v>0</v>
      </c>
    </row>
    <row r="45" spans="1:17">
      <c r="A45" s="52">
        <v>40</v>
      </c>
      <c r="B45" s="51"/>
      <c r="C45" s="80"/>
      <c r="D45" s="80"/>
      <c r="E45" s="80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49">
        <f t="shared" si="0"/>
        <v>0</v>
      </c>
    </row>
    <row r="46" spans="1:17">
      <c r="A46" s="52"/>
      <c r="B46" s="53" t="s">
        <v>8</v>
      </c>
      <c r="C46" s="133"/>
      <c r="D46" s="133"/>
      <c r="E46" s="133"/>
      <c r="F46" s="134">
        <f t="shared" ref="F46:L46" si="1">SUM(F6:F45)</f>
        <v>0</v>
      </c>
      <c r="G46" s="134">
        <f t="shared" si="1"/>
        <v>0</v>
      </c>
      <c r="H46" s="134">
        <f t="shared" si="1"/>
        <v>0</v>
      </c>
      <c r="I46" s="134">
        <f t="shared" si="1"/>
        <v>0</v>
      </c>
      <c r="J46" s="134">
        <f t="shared" si="1"/>
        <v>0</v>
      </c>
      <c r="K46" s="134">
        <f t="shared" si="1"/>
        <v>0</v>
      </c>
      <c r="L46" s="134">
        <f t="shared" si="1"/>
        <v>0</v>
      </c>
      <c r="M46" s="134">
        <f>SUM(M6:M45)</f>
        <v>0</v>
      </c>
      <c r="N46" s="134">
        <f>SUM(N6:N45)</f>
        <v>0</v>
      </c>
      <c r="O46" s="134">
        <f>SUM(O6:O45)</f>
        <v>0</v>
      </c>
      <c r="P46" s="134">
        <f>SUM(P6:P45)</f>
        <v>0</v>
      </c>
      <c r="Q46" s="45"/>
    </row>
    <row r="47" spans="1:17" s="9" customFormat="1">
      <c r="A47" s="53"/>
      <c r="B47" s="55" t="s">
        <v>50</v>
      </c>
      <c r="C47" s="54"/>
      <c r="D47" s="54"/>
      <c r="E47" s="54"/>
      <c r="F47" s="56">
        <f>F4</f>
        <v>21</v>
      </c>
      <c r="G47" s="56">
        <f t="shared" ref="G47:P47" si="2">G4</f>
        <v>8</v>
      </c>
      <c r="H47" s="56">
        <f t="shared" si="2"/>
        <v>9</v>
      </c>
      <c r="I47" s="56">
        <f t="shared" si="2"/>
        <v>13</v>
      </c>
      <c r="J47" s="56">
        <f t="shared" si="2"/>
        <v>21</v>
      </c>
      <c r="K47" s="56">
        <f t="shared" si="2"/>
        <v>8</v>
      </c>
      <c r="L47" s="56">
        <f t="shared" si="2"/>
        <v>9</v>
      </c>
      <c r="M47" s="56">
        <f t="shared" si="2"/>
        <v>13</v>
      </c>
      <c r="N47" s="56">
        <f t="shared" si="2"/>
        <v>13</v>
      </c>
      <c r="O47" s="56">
        <f t="shared" si="2"/>
        <v>5</v>
      </c>
      <c r="P47" s="56">
        <f t="shared" si="2"/>
        <v>5</v>
      </c>
      <c r="Q47" s="57"/>
    </row>
    <row r="48" spans="1:17" ht="15.75" thickBot="1">
      <c r="A48" s="52"/>
      <c r="B48" s="53" t="s">
        <v>7</v>
      </c>
      <c r="C48" s="54"/>
      <c r="D48" s="54"/>
      <c r="E48" s="54"/>
      <c r="F48" s="58">
        <f>(F46*F47)</f>
        <v>0</v>
      </c>
      <c r="G48" s="58">
        <f t="shared" ref="G48:P48" si="3">(G46*G47)</f>
        <v>0</v>
      </c>
      <c r="H48" s="58">
        <f t="shared" si="3"/>
        <v>0</v>
      </c>
      <c r="I48" s="58">
        <f t="shared" si="3"/>
        <v>0</v>
      </c>
      <c r="J48" s="58">
        <f t="shared" si="3"/>
        <v>0</v>
      </c>
      <c r="K48" s="58">
        <f t="shared" si="3"/>
        <v>0</v>
      </c>
      <c r="L48" s="58">
        <f t="shared" si="3"/>
        <v>0</v>
      </c>
      <c r="M48" s="58">
        <f t="shared" si="3"/>
        <v>0</v>
      </c>
      <c r="N48" s="58">
        <f t="shared" si="3"/>
        <v>0</v>
      </c>
      <c r="O48" s="58">
        <f t="shared" si="3"/>
        <v>0</v>
      </c>
      <c r="P48" s="58">
        <f t="shared" si="3"/>
        <v>0</v>
      </c>
      <c r="Q48" s="45"/>
    </row>
    <row r="49" spans="1:17" ht="15.75" thickBot="1">
      <c r="A49" s="52"/>
      <c r="B49" s="53" t="s">
        <v>9</v>
      </c>
      <c r="C49" s="54"/>
      <c r="D49" s="54"/>
      <c r="E49" s="54"/>
      <c r="F49" s="59"/>
      <c r="G49" s="59"/>
      <c r="H49" s="59"/>
      <c r="I49" s="59"/>
      <c r="J49" s="59"/>
      <c r="K49" s="60"/>
      <c r="L49" s="60"/>
      <c r="M49" s="52"/>
      <c r="N49" s="52"/>
      <c r="O49" s="52"/>
      <c r="P49" s="127">
        <f>SUM(F48:P48)</f>
        <v>0</v>
      </c>
      <c r="Q49" s="61"/>
    </row>
    <row r="50" spans="1:17">
      <c r="A50" s="128"/>
      <c r="B50" s="128"/>
      <c r="C50" s="129"/>
      <c r="D50" s="129"/>
      <c r="E50" s="129"/>
      <c r="F50" s="130"/>
      <c r="G50" s="130"/>
      <c r="H50" s="130"/>
      <c r="I50" s="126"/>
      <c r="J50" s="130"/>
      <c r="K50" s="130"/>
      <c r="L50" s="130"/>
      <c r="M50" s="130"/>
      <c r="N50" s="130"/>
      <c r="O50" s="130"/>
      <c r="P50" s="130"/>
      <c r="Q50" s="45"/>
    </row>
    <row r="51" spans="1:17">
      <c r="A51" s="128"/>
      <c r="B51" s="146" t="s">
        <v>163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45"/>
    </row>
    <row r="52" spans="1:17">
      <c r="A52" s="128"/>
      <c r="B52" s="128" t="s">
        <v>37</v>
      </c>
      <c r="C52" s="129"/>
      <c r="D52" s="129"/>
      <c r="E52" s="129"/>
      <c r="F52" s="130"/>
      <c r="G52" s="130"/>
      <c r="H52" s="130"/>
      <c r="I52" s="126"/>
      <c r="J52" s="130"/>
      <c r="K52" s="130"/>
      <c r="L52" s="130"/>
      <c r="M52" s="130"/>
      <c r="N52" s="130"/>
      <c r="O52" s="130"/>
      <c r="P52" s="130"/>
      <c r="Q52" s="45"/>
    </row>
    <row r="53" spans="1:17">
      <c r="A53" s="128"/>
      <c r="B53" s="128" t="s">
        <v>60</v>
      </c>
      <c r="C53" s="129"/>
      <c r="D53" s="129"/>
      <c r="E53" s="129"/>
      <c r="F53" s="130"/>
      <c r="G53" s="130"/>
      <c r="H53" s="130"/>
      <c r="I53" s="126"/>
      <c r="J53" s="130"/>
      <c r="K53" s="130"/>
      <c r="L53" s="130"/>
      <c r="M53" s="130"/>
      <c r="N53" s="130"/>
      <c r="O53" s="130"/>
      <c r="P53" s="130"/>
      <c r="Q53" s="45"/>
    </row>
    <row r="54" spans="1:17">
      <c r="A54" s="128"/>
      <c r="B54" s="128" t="s">
        <v>61</v>
      </c>
      <c r="C54" s="129"/>
      <c r="D54" s="129"/>
      <c r="E54" s="129"/>
      <c r="F54" s="130"/>
      <c r="G54" s="130"/>
      <c r="H54" s="130"/>
      <c r="I54" s="126"/>
      <c r="J54" s="130"/>
      <c r="K54" s="130"/>
      <c r="L54" s="130"/>
      <c r="M54" s="130"/>
      <c r="N54" s="130"/>
      <c r="O54" s="130"/>
      <c r="P54" s="130"/>
      <c r="Q54" s="45"/>
    </row>
    <row r="55" spans="1:17">
      <c r="A55" s="128"/>
      <c r="B55" s="128" t="s">
        <v>92</v>
      </c>
      <c r="C55" s="129"/>
      <c r="D55" s="129"/>
      <c r="E55" s="129"/>
      <c r="F55" s="130"/>
      <c r="G55" s="130"/>
      <c r="H55" s="130"/>
      <c r="I55" s="126"/>
      <c r="J55" s="130"/>
      <c r="K55" s="130"/>
      <c r="L55" s="130"/>
      <c r="M55" s="130"/>
      <c r="N55" s="130"/>
      <c r="O55" s="130"/>
      <c r="P55" s="130"/>
      <c r="Q55" s="45"/>
    </row>
    <row r="56" spans="1:17">
      <c r="A56" s="128"/>
      <c r="B56" s="128" t="s">
        <v>63</v>
      </c>
      <c r="C56" s="129"/>
      <c r="D56" s="129"/>
      <c r="E56" s="129"/>
      <c r="F56" s="130"/>
      <c r="G56" s="130"/>
      <c r="H56" s="130"/>
      <c r="I56" s="126"/>
      <c r="J56" s="130"/>
      <c r="K56" s="130"/>
      <c r="L56" s="130"/>
      <c r="M56" s="130"/>
      <c r="N56" s="130"/>
      <c r="O56" s="130"/>
      <c r="P56" s="130"/>
      <c r="Q56" s="45"/>
    </row>
    <row r="57" spans="1:17">
      <c r="A57" s="128"/>
      <c r="B57" s="128" t="s">
        <v>62</v>
      </c>
      <c r="C57" s="129"/>
      <c r="D57" s="129"/>
      <c r="E57" s="129"/>
      <c r="F57" s="130"/>
      <c r="G57" s="130"/>
      <c r="H57" s="130"/>
      <c r="I57" s="126"/>
      <c r="J57" s="130"/>
      <c r="K57" s="130"/>
      <c r="L57" s="130"/>
      <c r="M57" s="130"/>
      <c r="N57" s="130"/>
      <c r="O57" s="130"/>
      <c r="P57" s="130"/>
      <c r="Q57" s="45"/>
    </row>
    <row r="58" spans="1:17">
      <c r="A58" s="128"/>
      <c r="B58" s="128" t="s">
        <v>155</v>
      </c>
      <c r="C58" s="129"/>
      <c r="D58" s="129"/>
      <c r="E58" s="129"/>
      <c r="F58" s="130"/>
      <c r="G58" s="130"/>
      <c r="H58" s="130"/>
      <c r="I58" s="126"/>
      <c r="J58" s="130"/>
      <c r="K58" s="130"/>
      <c r="L58" s="130"/>
      <c r="M58" s="130"/>
      <c r="N58" s="130"/>
      <c r="O58" s="130"/>
      <c r="P58" s="130"/>
      <c r="Q58" s="45"/>
    </row>
    <row r="59" spans="1:17">
      <c r="A59" s="128"/>
      <c r="B59" s="128" t="s">
        <v>48</v>
      </c>
      <c r="C59" s="129"/>
      <c r="D59" s="129"/>
      <c r="E59" s="129"/>
      <c r="F59" s="130"/>
      <c r="G59" s="130"/>
      <c r="H59" s="130"/>
      <c r="I59" s="126"/>
      <c r="J59" s="130"/>
      <c r="K59" s="130"/>
      <c r="L59" s="130"/>
      <c r="M59" s="130"/>
      <c r="N59" s="130"/>
      <c r="O59" s="130"/>
      <c r="P59" s="130"/>
      <c r="Q59" s="45"/>
    </row>
    <row r="60" spans="1:17">
      <c r="A60" s="128"/>
      <c r="B60" s="128" t="s">
        <v>49</v>
      </c>
      <c r="C60" s="129"/>
      <c r="D60" s="129"/>
      <c r="E60" s="129"/>
      <c r="F60" s="130"/>
      <c r="G60" s="130"/>
      <c r="H60" s="130"/>
      <c r="I60" s="126"/>
      <c r="J60" s="130"/>
      <c r="K60" s="130"/>
      <c r="L60" s="130"/>
      <c r="M60" s="130"/>
      <c r="N60" s="130"/>
      <c r="O60" s="130"/>
      <c r="P60" s="130"/>
      <c r="Q60" s="45"/>
    </row>
  </sheetData>
  <sheetProtection algorithmName="SHA-512" hashValue="9NZpydnDVaf+ZtDz+aFjrDsFuEFRUeBS0BXJkv+DxqrKKjQwcZEpbSlZIqqM8wG0c7vsjKCraR3mbhtunCYzUw==" saltValue="GscL6nkTmwlgfYV48dU2LQ==" spinCount="100000" sheet="1" objects="1" scenarios="1" insertRows="0"/>
  <protectedRanges>
    <protectedRange sqref="B6:P45" name="Range2"/>
    <protectedRange sqref="F1" name="C"/>
  </protectedRanges>
  <mergeCells count="5">
    <mergeCell ref="C1:K1"/>
    <mergeCell ref="C2:C5"/>
    <mergeCell ref="D2:D5"/>
    <mergeCell ref="E2:E5"/>
    <mergeCell ref="B51:P51"/>
  </mergeCells>
  <phoneticPr fontId="0" type="noConversion"/>
  <conditionalFormatting sqref="E6:E45">
    <cfRule type="containsText" dxfId="11" priority="1" stopIfTrue="1" operator="containsText" text="Y">
      <formula>NOT(ISERROR(SEARCH("Y",E6)))</formula>
    </cfRule>
    <cfRule type="containsText" dxfId="10" priority="2" stopIfTrue="1" operator="containsText" text="y">
      <formula>NOT(ISERROR(SEARCH("y",E6)))</formula>
    </cfRule>
  </conditionalFormatting>
  <dataValidations count="4">
    <dataValidation type="list" allowBlank="1" showInputMessage="1" showErrorMessage="1" sqref="E6:E45">
      <formula1>$B$59:$B$60</formula1>
    </dataValidation>
    <dataValidation type="list" allowBlank="1" showInputMessage="1" showErrorMessage="1" sqref="C6:C45">
      <formula1>$B$53:$B$54</formula1>
    </dataValidation>
    <dataValidation type="list" allowBlank="1" showInputMessage="1" showErrorMessage="1" sqref="D6:D45">
      <formula1>$B$56:$B$57</formula1>
    </dataValidation>
    <dataValidation type="list" allowBlank="1" showInputMessage="1" showErrorMessage="1" sqref="F6:F45 G7:P45">
      <formula1>"1"</formula1>
    </dataValidation>
  </dataValidations>
  <printOptions horizontalCentered="1" verticalCentered="1" gridLines="1"/>
  <pageMargins left="0.5" right="0.5" top="0.5" bottom="0.5" header="0" footer="0"/>
  <pageSetup scale="64" orientation="landscape" r:id="rId1"/>
  <headerFooter alignWithMargins="0"/>
  <rowBreaks count="1" manualBreakCount="1">
    <brk id="4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showZeros="0" workbookViewId="0">
      <selection activeCell="H6" sqref="H6"/>
    </sheetView>
  </sheetViews>
  <sheetFormatPr defaultRowHeight="12.75"/>
  <cols>
    <col min="1" max="1" width="4.7109375" style="25" customWidth="1"/>
    <col min="2" max="2" width="15.7109375" style="21" customWidth="1"/>
    <col min="3" max="3" width="16.140625" style="21" customWidth="1"/>
    <col min="4" max="4" width="5.7109375" style="76" customWidth="1"/>
    <col min="5" max="5" width="12.7109375" style="76" customWidth="1"/>
    <col min="6" max="6" width="6.28515625" style="21" customWidth="1"/>
    <col min="7" max="7" width="3.7109375" style="21" customWidth="1"/>
    <col min="8" max="8" width="4.5703125" style="21" customWidth="1"/>
    <col min="9" max="9" width="7.28515625" style="21" customWidth="1"/>
    <col min="10" max="22" width="5.7109375" style="21" customWidth="1"/>
    <col min="23" max="23" width="8.5703125" style="21" customWidth="1"/>
    <col min="24" max="28" width="5.7109375" style="21" customWidth="1"/>
    <col min="29" max="29" width="9.140625" style="21"/>
  </cols>
  <sheetData>
    <row r="1" spans="1:29" ht="30" customHeight="1">
      <c r="A1" s="77">
        <v>2018</v>
      </c>
      <c r="B1" s="161" t="s">
        <v>40</v>
      </c>
      <c r="C1" s="161"/>
      <c r="D1" s="162"/>
      <c r="E1" s="184">
        <f>'Club Info &amp; Fees Due'!C3</f>
        <v>0</v>
      </c>
      <c r="F1" s="185"/>
      <c r="G1" s="185"/>
      <c r="H1" s="185"/>
      <c r="I1" s="185"/>
      <c r="J1" s="185"/>
      <c r="K1" s="185"/>
      <c r="L1" s="186"/>
      <c r="M1" s="163" t="s">
        <v>27</v>
      </c>
      <c r="N1" s="164" t="s">
        <v>28</v>
      </c>
      <c r="O1" s="165" t="s">
        <v>29</v>
      </c>
      <c r="P1" s="152" t="s">
        <v>83</v>
      </c>
      <c r="Q1" s="177" t="s">
        <v>30</v>
      </c>
      <c r="R1" s="165" t="s">
        <v>31</v>
      </c>
      <c r="S1" s="165" t="s">
        <v>32</v>
      </c>
      <c r="T1" s="165" t="s">
        <v>33</v>
      </c>
      <c r="U1" s="164" t="s">
        <v>34</v>
      </c>
      <c r="V1" s="180" t="s">
        <v>35</v>
      </c>
      <c r="W1" s="152" t="s">
        <v>66</v>
      </c>
      <c r="X1" s="181" t="s">
        <v>128</v>
      </c>
      <c r="Y1" s="152" t="s">
        <v>129</v>
      </c>
      <c r="Z1" s="155" t="s">
        <v>130</v>
      </c>
      <c r="AA1" s="158" t="s">
        <v>131</v>
      </c>
      <c r="AB1" s="164" t="s">
        <v>36</v>
      </c>
    </row>
    <row r="2" spans="1:29" ht="30" customHeight="1">
      <c r="A2" s="22"/>
      <c r="B2" s="172" t="s">
        <v>42</v>
      </c>
      <c r="C2" s="172" t="s">
        <v>132</v>
      </c>
      <c r="D2" s="195" t="s">
        <v>37</v>
      </c>
      <c r="E2" s="198" t="s">
        <v>39</v>
      </c>
      <c r="F2" s="187" t="s">
        <v>142</v>
      </c>
      <c r="G2" s="175" t="s">
        <v>45</v>
      </c>
      <c r="H2" s="190" t="s">
        <v>52</v>
      </c>
      <c r="I2" s="166" t="s">
        <v>38</v>
      </c>
      <c r="J2" s="169" t="s">
        <v>43</v>
      </c>
      <c r="K2" s="192" t="s">
        <v>44</v>
      </c>
      <c r="L2" s="23"/>
      <c r="M2" s="156"/>
      <c r="N2" s="156"/>
      <c r="O2" s="156"/>
      <c r="P2" s="153"/>
      <c r="Q2" s="178"/>
      <c r="R2" s="156"/>
      <c r="S2" s="156"/>
      <c r="T2" s="156"/>
      <c r="U2" s="156"/>
      <c r="V2" s="153"/>
      <c r="W2" s="153"/>
      <c r="X2" s="182"/>
      <c r="Y2" s="153"/>
      <c r="Z2" s="156"/>
      <c r="AA2" s="159"/>
      <c r="AB2" s="156"/>
    </row>
    <row r="3" spans="1:29" ht="30" customHeight="1">
      <c r="A3" s="22"/>
      <c r="B3" s="173"/>
      <c r="C3" s="173"/>
      <c r="D3" s="196"/>
      <c r="E3" s="198"/>
      <c r="F3" s="188"/>
      <c r="G3" s="175"/>
      <c r="H3" s="190"/>
      <c r="I3" s="167"/>
      <c r="J3" s="170"/>
      <c r="K3" s="192"/>
      <c r="L3" s="192" t="s">
        <v>26</v>
      </c>
      <c r="M3" s="156"/>
      <c r="N3" s="156"/>
      <c r="O3" s="156"/>
      <c r="P3" s="153"/>
      <c r="Q3" s="178"/>
      <c r="R3" s="156"/>
      <c r="S3" s="156"/>
      <c r="T3" s="156"/>
      <c r="U3" s="156"/>
      <c r="V3" s="153"/>
      <c r="W3" s="153"/>
      <c r="X3" s="182"/>
      <c r="Y3" s="153"/>
      <c r="Z3" s="156"/>
      <c r="AA3" s="159"/>
      <c r="AB3" s="156"/>
    </row>
    <row r="4" spans="1:29" ht="30" customHeight="1">
      <c r="A4" s="24">
        <v>0</v>
      </c>
      <c r="B4" s="174"/>
      <c r="C4" s="174"/>
      <c r="D4" s="197"/>
      <c r="E4" s="199"/>
      <c r="F4" s="189"/>
      <c r="G4" s="176"/>
      <c r="H4" s="191"/>
      <c r="I4" s="168"/>
      <c r="J4" s="171"/>
      <c r="K4" s="193"/>
      <c r="L4" s="193"/>
      <c r="M4" s="157"/>
      <c r="N4" s="157"/>
      <c r="O4" s="157"/>
      <c r="P4" s="154"/>
      <c r="Q4" s="179"/>
      <c r="R4" s="157"/>
      <c r="S4" s="157"/>
      <c r="T4" s="157"/>
      <c r="U4" s="157"/>
      <c r="V4" s="154"/>
      <c r="W4" s="154"/>
      <c r="X4" s="183"/>
      <c r="Y4" s="154"/>
      <c r="Z4" s="157"/>
      <c r="AA4" s="160"/>
      <c r="AB4" s="157"/>
    </row>
    <row r="5" spans="1:29" s="33" customFormat="1" ht="20.100000000000001" customHeight="1">
      <c r="A5" s="41">
        <v>1</v>
      </c>
      <c r="B5" s="29"/>
      <c r="C5" s="29"/>
      <c r="D5" s="30"/>
      <c r="E5" s="74"/>
      <c r="F5" s="81">
        <f>IF(E5="",0,$A$1-YEAR(E5))</f>
        <v>0</v>
      </c>
      <c r="G5" s="31" t="str">
        <f t="shared" ref="G5:G14" si="0">IF(E5="","",IF(F5&lt;14,"Jr","Sr"))</f>
        <v/>
      </c>
      <c r="H5" s="88"/>
      <c r="I5" s="82"/>
      <c r="J5" s="36"/>
      <c r="K5" s="36"/>
      <c r="L5" s="36"/>
      <c r="M5" s="40"/>
      <c r="N5" s="40"/>
      <c r="O5" s="83"/>
      <c r="P5" s="84"/>
      <c r="Q5" s="85"/>
      <c r="R5" s="36">
        <v>0</v>
      </c>
      <c r="S5" s="36"/>
      <c r="T5" s="40"/>
      <c r="U5" s="40"/>
      <c r="V5" s="83"/>
      <c r="W5" s="84"/>
      <c r="X5" s="86"/>
      <c r="Y5" s="87"/>
      <c r="Z5" s="87"/>
      <c r="AA5" s="87"/>
      <c r="AB5" s="36"/>
      <c r="AC5" s="32"/>
    </row>
    <row r="6" spans="1:29" s="33" customFormat="1" ht="20.100000000000001" customHeight="1">
      <c r="A6" s="42">
        <v>2</v>
      </c>
      <c r="B6" s="29"/>
      <c r="C6" s="29"/>
      <c r="D6" s="30"/>
      <c r="E6" s="74"/>
      <c r="F6" s="81">
        <f t="shared" ref="F6:F34" si="1">IF(E6="",0,$A$1-YEAR(E6))</f>
        <v>0</v>
      </c>
      <c r="G6" s="31" t="str">
        <f t="shared" si="0"/>
        <v/>
      </c>
      <c r="H6" s="88"/>
      <c r="I6" s="82"/>
      <c r="J6" s="36"/>
      <c r="K6" s="36"/>
      <c r="L6" s="36"/>
      <c r="M6" s="40"/>
      <c r="N6" s="40"/>
      <c r="O6" s="83"/>
      <c r="P6" s="84">
        <v>0</v>
      </c>
      <c r="Q6" s="85"/>
      <c r="R6" s="36"/>
      <c r="S6" s="36"/>
      <c r="T6" s="40"/>
      <c r="U6" s="40"/>
      <c r="V6" s="83"/>
      <c r="W6" s="84"/>
      <c r="X6" s="86"/>
      <c r="Y6" s="87"/>
      <c r="Z6" s="87"/>
      <c r="AA6" s="87"/>
      <c r="AB6" s="36"/>
      <c r="AC6" s="32"/>
    </row>
    <row r="7" spans="1:29" s="33" customFormat="1" ht="20.100000000000001" customHeight="1">
      <c r="A7" s="42">
        <v>3</v>
      </c>
      <c r="B7" s="29"/>
      <c r="C7" s="29"/>
      <c r="D7" s="30"/>
      <c r="E7" s="74"/>
      <c r="F7" s="81">
        <f t="shared" si="1"/>
        <v>0</v>
      </c>
      <c r="G7" s="31" t="str">
        <f t="shared" si="0"/>
        <v/>
      </c>
      <c r="H7" s="88"/>
      <c r="I7" s="82"/>
      <c r="J7" s="36"/>
      <c r="K7" s="36"/>
      <c r="L7" s="36"/>
      <c r="M7" s="40"/>
      <c r="N7" s="40"/>
      <c r="O7" s="83"/>
      <c r="P7" s="84"/>
      <c r="Q7" s="85"/>
      <c r="R7" s="36"/>
      <c r="S7" s="36"/>
      <c r="T7" s="40"/>
      <c r="U7" s="40"/>
      <c r="V7" s="83"/>
      <c r="W7" s="84"/>
      <c r="X7" s="86"/>
      <c r="Y7" s="87"/>
      <c r="Z7" s="87"/>
      <c r="AA7" s="87"/>
      <c r="AB7" s="36"/>
      <c r="AC7" s="32"/>
    </row>
    <row r="8" spans="1:29" s="33" customFormat="1" ht="20.100000000000001" customHeight="1">
      <c r="A8" s="42">
        <v>4</v>
      </c>
      <c r="B8" s="29"/>
      <c r="C8" s="29"/>
      <c r="D8" s="30"/>
      <c r="E8" s="74"/>
      <c r="F8" s="81">
        <f t="shared" si="1"/>
        <v>0</v>
      </c>
      <c r="G8" s="31" t="str">
        <f t="shared" si="0"/>
        <v/>
      </c>
      <c r="H8" s="88"/>
      <c r="I8" s="82"/>
      <c r="J8" s="40"/>
      <c r="K8" s="40"/>
      <c r="L8" s="40"/>
      <c r="M8" s="40"/>
      <c r="N8" s="40"/>
      <c r="O8" s="83"/>
      <c r="P8" s="88">
        <v>0</v>
      </c>
      <c r="Q8" s="85"/>
      <c r="R8" s="40"/>
      <c r="S8" s="40"/>
      <c r="T8" s="40"/>
      <c r="U8" s="40"/>
      <c r="V8" s="83"/>
      <c r="W8" s="88"/>
      <c r="X8" s="85"/>
      <c r="Y8" s="89"/>
      <c r="Z8" s="89"/>
      <c r="AA8" s="89"/>
      <c r="AB8" s="40"/>
      <c r="AC8" s="32"/>
    </row>
    <row r="9" spans="1:29" s="33" customFormat="1" ht="20.100000000000001" customHeight="1">
      <c r="A9" s="42">
        <v>5</v>
      </c>
      <c r="B9" s="29"/>
      <c r="C9" s="29"/>
      <c r="D9" s="30"/>
      <c r="E9" s="74"/>
      <c r="F9" s="81">
        <f t="shared" si="1"/>
        <v>0</v>
      </c>
      <c r="G9" s="31" t="str">
        <f t="shared" si="0"/>
        <v/>
      </c>
      <c r="H9" s="88"/>
      <c r="I9" s="82"/>
      <c r="J9" s="36"/>
      <c r="K9" s="36"/>
      <c r="L9" s="36"/>
      <c r="M9" s="40"/>
      <c r="N9" s="40"/>
      <c r="O9" s="83"/>
      <c r="P9" s="84"/>
      <c r="Q9" s="85"/>
      <c r="R9" s="36"/>
      <c r="S9" s="36"/>
      <c r="T9" s="40"/>
      <c r="U9" s="40"/>
      <c r="V9" s="83"/>
      <c r="W9" s="84"/>
      <c r="X9" s="86"/>
      <c r="Y9" s="87"/>
      <c r="Z9" s="87"/>
      <c r="AA9" s="87"/>
      <c r="AB9" s="36"/>
      <c r="AC9" s="32"/>
    </row>
    <row r="10" spans="1:29" s="33" customFormat="1" ht="20.100000000000001" customHeight="1">
      <c r="A10" s="42">
        <v>6</v>
      </c>
      <c r="B10" s="29"/>
      <c r="C10" s="29"/>
      <c r="D10" s="30"/>
      <c r="E10" s="74"/>
      <c r="F10" s="81">
        <f t="shared" si="1"/>
        <v>0</v>
      </c>
      <c r="G10" s="34" t="str">
        <f t="shared" si="0"/>
        <v/>
      </c>
      <c r="H10" s="88"/>
      <c r="I10" s="82"/>
      <c r="J10" s="36"/>
      <c r="K10" s="36"/>
      <c r="L10" s="36"/>
      <c r="M10" s="40"/>
      <c r="N10" s="40"/>
      <c r="O10" s="83"/>
      <c r="P10" s="84"/>
      <c r="Q10" s="85"/>
      <c r="R10" s="36"/>
      <c r="S10" s="36"/>
      <c r="T10" s="40"/>
      <c r="U10" s="40"/>
      <c r="V10" s="83"/>
      <c r="W10" s="84"/>
      <c r="X10" s="86"/>
      <c r="Y10" s="87"/>
      <c r="Z10" s="87"/>
      <c r="AA10" s="87"/>
      <c r="AB10" s="36"/>
      <c r="AC10" s="32"/>
    </row>
    <row r="11" spans="1:29" s="33" customFormat="1" ht="20.100000000000001" customHeight="1">
      <c r="A11" s="42">
        <v>7</v>
      </c>
      <c r="B11" s="29"/>
      <c r="C11" s="29"/>
      <c r="D11" s="30"/>
      <c r="E11" s="74"/>
      <c r="F11" s="81">
        <f t="shared" si="1"/>
        <v>0</v>
      </c>
      <c r="G11" s="31" t="str">
        <f t="shared" si="0"/>
        <v/>
      </c>
      <c r="H11" s="88"/>
      <c r="I11" s="82"/>
      <c r="J11" s="36"/>
      <c r="K11" s="36"/>
      <c r="L11" s="36"/>
      <c r="M11" s="40"/>
      <c r="N11" s="40"/>
      <c r="O11" s="83"/>
      <c r="P11" s="84"/>
      <c r="Q11" s="85"/>
      <c r="R11" s="36"/>
      <c r="S11" s="36"/>
      <c r="T11" s="40"/>
      <c r="U11" s="40"/>
      <c r="V11" s="83"/>
      <c r="W11" s="84"/>
      <c r="X11" s="86"/>
      <c r="Y11" s="87"/>
      <c r="Z11" s="87"/>
      <c r="AA11" s="87"/>
      <c r="AB11" s="36"/>
      <c r="AC11" s="32"/>
    </row>
    <row r="12" spans="1:29" s="33" customFormat="1" ht="20.100000000000001" customHeight="1">
      <c r="A12" s="42">
        <v>8</v>
      </c>
      <c r="B12" s="29"/>
      <c r="C12" s="29"/>
      <c r="D12" s="30"/>
      <c r="E12" s="74"/>
      <c r="F12" s="81">
        <f t="shared" si="1"/>
        <v>0</v>
      </c>
      <c r="G12" s="31" t="str">
        <f t="shared" si="0"/>
        <v/>
      </c>
      <c r="H12" s="84"/>
      <c r="I12" s="82"/>
      <c r="J12" s="36"/>
      <c r="K12" s="36"/>
      <c r="L12" s="36"/>
      <c r="M12" s="40"/>
      <c r="N12" s="40"/>
      <c r="O12" s="83"/>
      <c r="P12" s="84"/>
      <c r="Q12" s="85"/>
      <c r="R12" s="36"/>
      <c r="S12" s="36"/>
      <c r="T12" s="40"/>
      <c r="U12" s="40"/>
      <c r="V12" s="83"/>
      <c r="W12" s="84"/>
      <c r="X12" s="86"/>
      <c r="Y12" s="87"/>
      <c r="Z12" s="87"/>
      <c r="AA12" s="87"/>
      <c r="AB12" s="36"/>
      <c r="AC12" s="32"/>
    </row>
    <row r="13" spans="1:29" s="33" customFormat="1" ht="20.100000000000001" customHeight="1">
      <c r="A13" s="42">
        <v>9</v>
      </c>
      <c r="B13" s="29"/>
      <c r="C13" s="29"/>
      <c r="D13" s="30"/>
      <c r="E13" s="75"/>
      <c r="F13" s="81">
        <f t="shared" si="1"/>
        <v>0</v>
      </c>
      <c r="G13" s="34" t="str">
        <f t="shared" si="0"/>
        <v/>
      </c>
      <c r="H13" s="88"/>
      <c r="I13" s="82"/>
      <c r="J13" s="36"/>
      <c r="K13" s="36"/>
      <c r="L13" s="36"/>
      <c r="M13" s="40"/>
      <c r="N13" s="40"/>
      <c r="O13" s="83"/>
      <c r="P13" s="84"/>
      <c r="Q13" s="85"/>
      <c r="R13" s="36"/>
      <c r="S13" s="36"/>
      <c r="T13" s="40"/>
      <c r="U13" s="40"/>
      <c r="V13" s="83"/>
      <c r="W13" s="84"/>
      <c r="X13" s="86"/>
      <c r="Y13" s="87"/>
      <c r="Z13" s="87"/>
      <c r="AA13" s="87"/>
      <c r="AB13" s="36"/>
      <c r="AC13" s="32"/>
    </row>
    <row r="14" spans="1:29" s="33" customFormat="1" ht="20.100000000000001" customHeight="1">
      <c r="A14" s="42">
        <v>10</v>
      </c>
      <c r="B14" s="29"/>
      <c r="C14" s="29"/>
      <c r="D14" s="30"/>
      <c r="E14" s="75"/>
      <c r="F14" s="81">
        <f t="shared" si="1"/>
        <v>0</v>
      </c>
      <c r="G14" s="31" t="str">
        <f t="shared" si="0"/>
        <v/>
      </c>
      <c r="H14" s="88"/>
      <c r="I14" s="82"/>
      <c r="J14" s="40"/>
      <c r="K14" s="40"/>
      <c r="L14" s="40"/>
      <c r="M14" s="40"/>
      <c r="N14" s="30"/>
      <c r="O14" s="83"/>
      <c r="P14" s="88"/>
      <c r="Q14" s="85"/>
      <c r="R14" s="40"/>
      <c r="S14" s="40"/>
      <c r="T14" s="40"/>
      <c r="U14" s="40"/>
      <c r="V14" s="83"/>
      <c r="W14" s="88"/>
      <c r="X14" s="85"/>
      <c r="Y14" s="89"/>
      <c r="Z14" s="89"/>
      <c r="AA14" s="89"/>
      <c r="AB14" s="40"/>
      <c r="AC14" s="32"/>
    </row>
    <row r="15" spans="1:29" s="33" customFormat="1" ht="20.100000000000001" customHeight="1">
      <c r="A15" s="42">
        <v>11</v>
      </c>
      <c r="B15" s="35"/>
      <c r="C15" s="35"/>
      <c r="D15" s="30"/>
      <c r="E15" s="74"/>
      <c r="F15" s="81">
        <f t="shared" si="1"/>
        <v>0</v>
      </c>
      <c r="G15" s="37" t="str">
        <f t="shared" ref="G15:G17" si="2">IF(E15="","",IF(F15&lt;14,"Jr","Sr"))</f>
        <v/>
      </c>
      <c r="H15" s="91"/>
      <c r="I15" s="90"/>
      <c r="J15" s="35"/>
      <c r="K15" s="35"/>
      <c r="L15" s="35"/>
      <c r="M15" s="39"/>
      <c r="N15" s="39"/>
      <c r="O15" s="83"/>
      <c r="P15" s="91"/>
      <c r="Q15" s="85"/>
      <c r="R15" s="35"/>
      <c r="S15" s="35"/>
      <c r="T15" s="39"/>
      <c r="U15" s="39"/>
      <c r="V15" s="83"/>
      <c r="W15" s="92"/>
      <c r="X15" s="93"/>
      <c r="Y15" s="93"/>
      <c r="Z15" s="93"/>
      <c r="AA15" s="93"/>
      <c r="AB15" s="35"/>
      <c r="AC15" s="32"/>
    </row>
    <row r="16" spans="1:29" s="33" customFormat="1" ht="20.100000000000001" customHeight="1">
      <c r="A16" s="42">
        <v>12</v>
      </c>
      <c r="B16" s="35"/>
      <c r="C16" s="35"/>
      <c r="D16" s="30"/>
      <c r="E16" s="74"/>
      <c r="F16" s="81">
        <f t="shared" si="1"/>
        <v>0</v>
      </c>
      <c r="G16" s="37" t="str">
        <f t="shared" si="2"/>
        <v/>
      </c>
      <c r="H16" s="203"/>
      <c r="I16" s="90"/>
      <c r="J16" s="35"/>
      <c r="K16" s="35"/>
      <c r="L16" s="35"/>
      <c r="M16" s="39"/>
      <c r="N16" s="39"/>
      <c r="O16" s="83"/>
      <c r="P16" s="91"/>
      <c r="Q16" s="85"/>
      <c r="R16" s="35"/>
      <c r="S16" s="35"/>
      <c r="T16" s="39"/>
      <c r="U16" s="39"/>
      <c r="V16" s="83"/>
      <c r="W16" s="92"/>
      <c r="X16" s="93"/>
      <c r="Y16" s="93"/>
      <c r="Z16" s="93"/>
      <c r="AA16" s="93"/>
      <c r="AB16" s="35"/>
      <c r="AC16" s="32"/>
    </row>
    <row r="17" spans="1:29" s="33" customFormat="1" ht="20.100000000000001" customHeight="1">
      <c r="A17" s="42">
        <v>13</v>
      </c>
      <c r="B17" s="35"/>
      <c r="C17" s="35"/>
      <c r="D17" s="30"/>
      <c r="E17" s="74"/>
      <c r="F17" s="81">
        <f t="shared" si="1"/>
        <v>0</v>
      </c>
      <c r="G17" s="37" t="str">
        <f t="shared" si="2"/>
        <v/>
      </c>
      <c r="H17" s="203"/>
      <c r="I17" s="90"/>
      <c r="J17" s="35"/>
      <c r="K17" s="35"/>
      <c r="L17" s="35"/>
      <c r="M17" s="39"/>
      <c r="N17" s="39"/>
      <c r="O17" s="83"/>
      <c r="P17" s="91"/>
      <c r="Q17" s="85"/>
      <c r="R17" s="35"/>
      <c r="S17" s="35"/>
      <c r="T17" s="39"/>
      <c r="U17" s="39"/>
      <c r="V17" s="83"/>
      <c r="W17" s="92"/>
      <c r="X17" s="93"/>
      <c r="Y17" s="93"/>
      <c r="Z17" s="93"/>
      <c r="AA17" s="93"/>
      <c r="AB17" s="35"/>
      <c r="AC17" s="32"/>
    </row>
    <row r="18" spans="1:29" s="33" customFormat="1" ht="20.100000000000001" customHeight="1">
      <c r="A18" s="42">
        <v>14</v>
      </c>
      <c r="B18" s="39"/>
      <c r="C18" s="39"/>
      <c r="D18" s="30"/>
      <c r="E18" s="74"/>
      <c r="F18" s="81">
        <f t="shared" si="1"/>
        <v>0</v>
      </c>
      <c r="G18" s="37" t="str">
        <f t="shared" ref="G18:G25" si="3">IF(E18="","",IF(F18&lt;14,"Jr","Sr"))</f>
        <v/>
      </c>
      <c r="H18" s="203"/>
      <c r="I18" s="90"/>
      <c r="J18" s="35"/>
      <c r="K18" s="35"/>
      <c r="L18" s="35"/>
      <c r="M18" s="39"/>
      <c r="N18" s="39"/>
      <c r="O18" s="83"/>
      <c r="P18" s="91"/>
      <c r="Q18" s="85"/>
      <c r="R18" s="35"/>
      <c r="S18" s="35"/>
      <c r="T18" s="39"/>
      <c r="U18" s="39"/>
      <c r="V18" s="83"/>
      <c r="W18" s="92"/>
      <c r="X18" s="93"/>
      <c r="Y18" s="93"/>
      <c r="Z18" s="93"/>
      <c r="AA18" s="93"/>
      <c r="AB18" s="35"/>
      <c r="AC18" s="32"/>
    </row>
    <row r="19" spans="1:29" s="33" customFormat="1" ht="20.100000000000001" customHeight="1">
      <c r="A19" s="42">
        <v>15</v>
      </c>
      <c r="B19" s="39"/>
      <c r="C19" s="39"/>
      <c r="D19" s="30"/>
      <c r="E19" s="74"/>
      <c r="F19" s="81">
        <f t="shared" si="1"/>
        <v>0</v>
      </c>
      <c r="G19" s="37" t="str">
        <f t="shared" si="3"/>
        <v/>
      </c>
      <c r="H19" s="203"/>
      <c r="I19" s="90"/>
      <c r="J19" s="35"/>
      <c r="K19" s="35"/>
      <c r="L19" s="35"/>
      <c r="M19" s="39"/>
      <c r="N19" s="39"/>
      <c r="O19" s="83"/>
      <c r="P19" s="91"/>
      <c r="Q19" s="85"/>
      <c r="R19" s="35"/>
      <c r="S19" s="35"/>
      <c r="T19" s="39"/>
      <c r="U19" s="39"/>
      <c r="V19" s="83"/>
      <c r="W19" s="92"/>
      <c r="X19" s="93"/>
      <c r="Y19" s="93"/>
      <c r="Z19" s="93"/>
      <c r="AA19" s="93"/>
      <c r="AB19" s="35"/>
      <c r="AC19" s="32"/>
    </row>
    <row r="20" spans="1:29" s="33" customFormat="1" ht="20.100000000000001" customHeight="1">
      <c r="A20" s="42">
        <v>16</v>
      </c>
      <c r="B20" s="35"/>
      <c r="C20" s="35"/>
      <c r="D20" s="30"/>
      <c r="E20" s="74"/>
      <c r="F20" s="81">
        <f t="shared" si="1"/>
        <v>0</v>
      </c>
      <c r="G20" s="37" t="str">
        <f t="shared" si="3"/>
        <v/>
      </c>
      <c r="H20" s="203"/>
      <c r="I20" s="90"/>
      <c r="J20" s="35"/>
      <c r="K20" s="35"/>
      <c r="L20" s="35"/>
      <c r="M20" s="39"/>
      <c r="N20" s="39"/>
      <c r="O20" s="83"/>
      <c r="P20" s="91"/>
      <c r="Q20" s="85"/>
      <c r="R20" s="35"/>
      <c r="S20" s="35"/>
      <c r="T20" s="39"/>
      <c r="U20" s="39"/>
      <c r="V20" s="83"/>
      <c r="W20" s="92"/>
      <c r="X20" s="93"/>
      <c r="Y20" s="93"/>
      <c r="Z20" s="93"/>
      <c r="AA20" s="93"/>
      <c r="AB20" s="35"/>
      <c r="AC20" s="32"/>
    </row>
    <row r="21" spans="1:29" s="33" customFormat="1" ht="20.100000000000001" customHeight="1">
      <c r="A21" s="42">
        <v>17</v>
      </c>
      <c r="B21" s="35"/>
      <c r="C21" s="35"/>
      <c r="D21" s="30"/>
      <c r="E21" s="74"/>
      <c r="F21" s="81">
        <f t="shared" si="1"/>
        <v>0</v>
      </c>
      <c r="G21" s="37" t="str">
        <f t="shared" si="3"/>
        <v/>
      </c>
      <c r="H21" s="203"/>
      <c r="I21" s="90"/>
      <c r="J21" s="35"/>
      <c r="K21" s="35"/>
      <c r="L21" s="35"/>
      <c r="M21" s="39"/>
      <c r="N21" s="39"/>
      <c r="O21" s="83"/>
      <c r="P21" s="91"/>
      <c r="Q21" s="85"/>
      <c r="R21" s="35"/>
      <c r="S21" s="35"/>
      <c r="T21" s="39"/>
      <c r="U21" s="39"/>
      <c r="V21" s="83"/>
      <c r="W21" s="92"/>
      <c r="X21" s="93"/>
      <c r="Y21" s="93"/>
      <c r="Z21" s="93"/>
      <c r="AA21" s="93"/>
      <c r="AB21" s="35"/>
      <c r="AC21" s="32"/>
    </row>
    <row r="22" spans="1:29" s="33" customFormat="1" ht="20.100000000000001" customHeight="1">
      <c r="A22" s="42">
        <v>18</v>
      </c>
      <c r="B22" s="35"/>
      <c r="C22" s="35"/>
      <c r="D22" s="30"/>
      <c r="E22" s="74"/>
      <c r="F22" s="81">
        <f t="shared" si="1"/>
        <v>0</v>
      </c>
      <c r="G22" s="37" t="str">
        <f t="shared" si="3"/>
        <v/>
      </c>
      <c r="H22" s="203"/>
      <c r="I22" s="90"/>
      <c r="J22" s="35"/>
      <c r="K22" s="35"/>
      <c r="L22" s="35"/>
      <c r="M22" s="39"/>
      <c r="N22" s="39"/>
      <c r="O22" s="83"/>
      <c r="P22" s="91"/>
      <c r="Q22" s="85"/>
      <c r="R22" s="35"/>
      <c r="S22" s="35"/>
      <c r="T22" s="39"/>
      <c r="U22" s="39"/>
      <c r="V22" s="83"/>
      <c r="W22" s="92"/>
      <c r="X22" s="93"/>
      <c r="Y22" s="93"/>
      <c r="Z22" s="93"/>
      <c r="AA22" s="93"/>
      <c r="AB22" s="35"/>
      <c r="AC22" s="32"/>
    </row>
    <row r="23" spans="1:29" s="33" customFormat="1" ht="20.100000000000001" customHeight="1">
      <c r="A23" s="42">
        <v>19</v>
      </c>
      <c r="B23" s="35"/>
      <c r="C23" s="35"/>
      <c r="D23" s="30"/>
      <c r="E23" s="74"/>
      <c r="F23" s="81">
        <f t="shared" si="1"/>
        <v>0</v>
      </c>
      <c r="G23" s="37" t="str">
        <f t="shared" si="3"/>
        <v/>
      </c>
      <c r="H23" s="203"/>
      <c r="I23" s="90"/>
      <c r="J23" s="35"/>
      <c r="K23" s="35"/>
      <c r="L23" s="35"/>
      <c r="M23" s="39"/>
      <c r="N23" s="39"/>
      <c r="O23" s="83"/>
      <c r="P23" s="91"/>
      <c r="Q23" s="85"/>
      <c r="R23" s="35"/>
      <c r="S23" s="35"/>
      <c r="T23" s="39"/>
      <c r="U23" s="39"/>
      <c r="V23" s="83"/>
      <c r="W23" s="92"/>
      <c r="X23" s="93"/>
      <c r="Y23" s="93"/>
      <c r="Z23" s="93"/>
      <c r="AA23" s="93"/>
      <c r="AB23" s="35"/>
      <c r="AC23" s="32"/>
    </row>
    <row r="24" spans="1:29" s="33" customFormat="1" ht="20.100000000000001" customHeight="1">
      <c r="A24" s="42">
        <v>20</v>
      </c>
      <c r="B24" s="35"/>
      <c r="C24" s="35"/>
      <c r="D24" s="30"/>
      <c r="E24" s="74"/>
      <c r="F24" s="81">
        <f t="shared" si="1"/>
        <v>0</v>
      </c>
      <c r="G24" s="37" t="str">
        <f t="shared" si="3"/>
        <v/>
      </c>
      <c r="H24" s="203"/>
      <c r="I24" s="90"/>
      <c r="J24" s="35"/>
      <c r="K24" s="35"/>
      <c r="L24" s="35"/>
      <c r="M24" s="39"/>
      <c r="N24" s="39"/>
      <c r="O24" s="83"/>
      <c r="P24" s="91"/>
      <c r="Q24" s="85"/>
      <c r="R24" s="35"/>
      <c r="S24" s="35"/>
      <c r="T24" s="39"/>
      <c r="U24" s="39"/>
      <c r="V24" s="83"/>
      <c r="W24" s="92"/>
      <c r="X24" s="93"/>
      <c r="Y24" s="93"/>
      <c r="Z24" s="93"/>
      <c r="AA24" s="93"/>
      <c r="AB24" s="35"/>
      <c r="AC24" s="32"/>
    </row>
    <row r="25" spans="1:29" s="33" customFormat="1" ht="20.100000000000001" customHeight="1">
      <c r="A25" s="42">
        <v>21</v>
      </c>
      <c r="B25" s="35"/>
      <c r="C25" s="35"/>
      <c r="D25" s="30"/>
      <c r="E25" s="74"/>
      <c r="F25" s="81">
        <f t="shared" si="1"/>
        <v>0</v>
      </c>
      <c r="G25" s="38" t="str">
        <f t="shared" si="3"/>
        <v/>
      </c>
      <c r="H25" s="91"/>
      <c r="I25" s="90"/>
      <c r="J25" s="35"/>
      <c r="K25" s="35"/>
      <c r="L25" s="35"/>
      <c r="M25" s="39"/>
      <c r="N25" s="39"/>
      <c r="O25" s="83"/>
      <c r="P25" s="91"/>
      <c r="Q25" s="85"/>
      <c r="R25" s="35"/>
      <c r="S25" s="35"/>
      <c r="T25" s="39"/>
      <c r="U25" s="39"/>
      <c r="V25" s="83"/>
      <c r="W25" s="92"/>
      <c r="X25" s="93"/>
      <c r="Y25" s="93"/>
      <c r="Z25" s="93"/>
      <c r="AA25" s="93"/>
      <c r="AB25" s="35"/>
      <c r="AC25" s="32"/>
    </row>
    <row r="26" spans="1:29" s="33" customFormat="1" ht="20.100000000000001" customHeight="1">
      <c r="A26" s="42">
        <v>22</v>
      </c>
      <c r="B26" s="35"/>
      <c r="C26" s="35"/>
      <c r="D26" s="30"/>
      <c r="E26" s="74"/>
      <c r="F26" s="81">
        <f t="shared" si="1"/>
        <v>0</v>
      </c>
      <c r="G26" s="38" t="str">
        <f t="shared" ref="G26:G32" si="4">IF(E26="","",IF(F26&lt;14,"Jr","Sr"))</f>
        <v/>
      </c>
      <c r="H26" s="91"/>
      <c r="I26" s="90"/>
      <c r="J26" s="35"/>
      <c r="K26" s="35"/>
      <c r="L26" s="35"/>
      <c r="M26" s="39"/>
      <c r="N26" s="39"/>
      <c r="O26" s="83"/>
      <c r="P26" s="91"/>
      <c r="Q26" s="85"/>
      <c r="R26" s="35"/>
      <c r="S26" s="35"/>
      <c r="T26" s="39"/>
      <c r="U26" s="39"/>
      <c r="V26" s="83"/>
      <c r="W26" s="92"/>
      <c r="X26" s="93"/>
      <c r="Y26" s="93"/>
      <c r="Z26" s="93"/>
      <c r="AA26" s="93"/>
      <c r="AB26" s="35"/>
      <c r="AC26" s="32"/>
    </row>
    <row r="27" spans="1:29" s="33" customFormat="1" ht="20.100000000000001" customHeight="1">
      <c r="A27" s="42">
        <v>23</v>
      </c>
      <c r="B27" s="35"/>
      <c r="C27" s="35"/>
      <c r="D27" s="30"/>
      <c r="E27" s="74"/>
      <c r="F27" s="81">
        <f t="shared" si="1"/>
        <v>0</v>
      </c>
      <c r="G27" s="37" t="str">
        <f t="shared" si="4"/>
        <v/>
      </c>
      <c r="H27" s="203"/>
      <c r="I27" s="90"/>
      <c r="J27" s="35"/>
      <c r="K27" s="35"/>
      <c r="L27" s="35"/>
      <c r="M27" s="39"/>
      <c r="N27" s="39"/>
      <c r="O27" s="83"/>
      <c r="P27" s="91"/>
      <c r="Q27" s="85"/>
      <c r="R27" s="35"/>
      <c r="S27" s="35"/>
      <c r="T27" s="39"/>
      <c r="U27" s="39"/>
      <c r="V27" s="83"/>
      <c r="W27" s="92"/>
      <c r="X27" s="93"/>
      <c r="Y27" s="93"/>
      <c r="Z27" s="93"/>
      <c r="AA27" s="93"/>
      <c r="AB27" s="35"/>
      <c r="AC27" s="32"/>
    </row>
    <row r="28" spans="1:29" s="33" customFormat="1" ht="20.100000000000001" customHeight="1">
      <c r="A28" s="42">
        <v>24</v>
      </c>
      <c r="B28" s="35"/>
      <c r="C28" s="35"/>
      <c r="D28" s="30"/>
      <c r="E28" s="74"/>
      <c r="F28" s="81">
        <f t="shared" si="1"/>
        <v>0</v>
      </c>
      <c r="G28" s="37" t="str">
        <f t="shared" si="4"/>
        <v/>
      </c>
      <c r="H28" s="203"/>
      <c r="I28" s="90"/>
      <c r="J28" s="35"/>
      <c r="K28" s="35"/>
      <c r="L28" s="35"/>
      <c r="M28" s="39"/>
      <c r="N28" s="39"/>
      <c r="O28" s="83"/>
      <c r="P28" s="91"/>
      <c r="Q28" s="85"/>
      <c r="R28" s="35"/>
      <c r="S28" s="35"/>
      <c r="T28" s="39"/>
      <c r="U28" s="39"/>
      <c r="V28" s="83"/>
      <c r="W28" s="92"/>
      <c r="X28" s="93"/>
      <c r="Y28" s="93"/>
      <c r="Z28" s="93"/>
      <c r="AA28" s="93"/>
      <c r="AB28" s="35"/>
      <c r="AC28" s="32"/>
    </row>
    <row r="29" spans="1:29" s="33" customFormat="1" ht="20.100000000000001" customHeight="1">
      <c r="A29" s="42">
        <v>25</v>
      </c>
      <c r="B29" s="35"/>
      <c r="C29" s="35"/>
      <c r="D29" s="30"/>
      <c r="E29" s="74"/>
      <c r="F29" s="81">
        <f t="shared" si="1"/>
        <v>0</v>
      </c>
      <c r="G29" s="37" t="str">
        <f t="shared" si="4"/>
        <v/>
      </c>
      <c r="H29" s="203"/>
      <c r="I29" s="90"/>
      <c r="J29" s="35"/>
      <c r="K29" s="35"/>
      <c r="L29" s="35"/>
      <c r="M29" s="39"/>
      <c r="N29" s="39"/>
      <c r="O29" s="83"/>
      <c r="P29" s="91"/>
      <c r="Q29" s="85"/>
      <c r="R29" s="35"/>
      <c r="S29" s="35"/>
      <c r="T29" s="39"/>
      <c r="U29" s="39"/>
      <c r="V29" s="83"/>
      <c r="W29" s="92"/>
      <c r="X29" s="93"/>
      <c r="Y29" s="93"/>
      <c r="Z29" s="93"/>
      <c r="AA29" s="93"/>
      <c r="AB29" s="35"/>
      <c r="AC29" s="32"/>
    </row>
    <row r="30" spans="1:29" s="33" customFormat="1" ht="20.100000000000001" customHeight="1">
      <c r="A30" s="42">
        <v>26</v>
      </c>
      <c r="B30" s="35"/>
      <c r="C30" s="35"/>
      <c r="D30" s="30"/>
      <c r="E30" s="74"/>
      <c r="F30" s="81">
        <f t="shared" si="1"/>
        <v>0</v>
      </c>
      <c r="G30" s="37" t="str">
        <f t="shared" si="4"/>
        <v/>
      </c>
      <c r="H30" s="203"/>
      <c r="I30" s="90"/>
      <c r="J30" s="35"/>
      <c r="K30" s="35"/>
      <c r="L30" s="35"/>
      <c r="M30" s="39"/>
      <c r="N30" s="39"/>
      <c r="O30" s="83"/>
      <c r="P30" s="91"/>
      <c r="Q30" s="85"/>
      <c r="R30" s="35"/>
      <c r="S30" s="35"/>
      <c r="T30" s="39"/>
      <c r="U30" s="39"/>
      <c r="V30" s="83"/>
      <c r="W30" s="92"/>
      <c r="X30" s="93"/>
      <c r="Y30" s="93"/>
      <c r="Z30" s="93"/>
      <c r="AA30" s="93"/>
      <c r="AB30" s="35"/>
      <c r="AC30" s="32"/>
    </row>
    <row r="31" spans="1:29" s="33" customFormat="1" ht="20.100000000000001" customHeight="1">
      <c r="A31" s="42">
        <v>27</v>
      </c>
      <c r="B31" s="35"/>
      <c r="C31" s="35"/>
      <c r="D31" s="30"/>
      <c r="E31" s="74"/>
      <c r="F31" s="81">
        <f t="shared" si="1"/>
        <v>0</v>
      </c>
      <c r="G31" s="37" t="str">
        <f t="shared" si="4"/>
        <v/>
      </c>
      <c r="H31" s="203"/>
      <c r="I31" s="90"/>
      <c r="J31" s="35"/>
      <c r="K31" s="35"/>
      <c r="L31" s="35"/>
      <c r="M31" s="39"/>
      <c r="N31" s="39"/>
      <c r="O31" s="83"/>
      <c r="P31" s="91"/>
      <c r="Q31" s="85"/>
      <c r="R31" s="35"/>
      <c r="S31" s="35"/>
      <c r="T31" s="39"/>
      <c r="U31" s="39"/>
      <c r="V31" s="83"/>
      <c r="W31" s="92"/>
      <c r="X31" s="93"/>
      <c r="Y31" s="93"/>
      <c r="Z31" s="93"/>
      <c r="AA31" s="93"/>
      <c r="AB31" s="35"/>
      <c r="AC31" s="32"/>
    </row>
    <row r="32" spans="1:29" s="33" customFormat="1" ht="20.100000000000001" customHeight="1">
      <c r="A32" s="42">
        <v>28</v>
      </c>
      <c r="B32" s="35"/>
      <c r="C32" s="35"/>
      <c r="D32" s="30"/>
      <c r="E32" s="74"/>
      <c r="F32" s="81">
        <f t="shared" si="1"/>
        <v>0</v>
      </c>
      <c r="G32" s="37" t="str">
        <f t="shared" si="4"/>
        <v/>
      </c>
      <c r="H32" s="203"/>
      <c r="I32" s="90"/>
      <c r="J32" s="35"/>
      <c r="K32" s="35"/>
      <c r="L32" s="35"/>
      <c r="M32" s="39"/>
      <c r="N32" s="39"/>
      <c r="O32" s="83"/>
      <c r="P32" s="91"/>
      <c r="Q32" s="85"/>
      <c r="R32" s="35"/>
      <c r="S32" s="35"/>
      <c r="T32" s="39"/>
      <c r="U32" s="39"/>
      <c r="V32" s="83"/>
      <c r="W32" s="92"/>
      <c r="X32" s="93"/>
      <c r="Y32" s="93"/>
      <c r="Z32" s="93"/>
      <c r="AA32" s="93"/>
      <c r="AB32" s="35"/>
      <c r="AC32" s="32"/>
    </row>
    <row r="33" spans="1:31" s="33" customFormat="1" ht="20.100000000000001" customHeight="1">
      <c r="A33" s="42">
        <v>29</v>
      </c>
      <c r="B33" s="35"/>
      <c r="C33" s="35"/>
      <c r="D33" s="30"/>
      <c r="E33" s="74"/>
      <c r="F33" s="81">
        <f t="shared" si="1"/>
        <v>0</v>
      </c>
      <c r="G33" s="37" t="str">
        <f t="shared" ref="G33:G34" si="5">IF(E33="","",IF(F33&lt;14,"Jr","Sr"))</f>
        <v/>
      </c>
      <c r="H33" s="203"/>
      <c r="I33" s="90"/>
      <c r="J33" s="35"/>
      <c r="K33" s="35"/>
      <c r="L33" s="35"/>
      <c r="M33" s="39"/>
      <c r="N33" s="39"/>
      <c r="O33" s="83"/>
      <c r="P33" s="91"/>
      <c r="Q33" s="85"/>
      <c r="R33" s="35"/>
      <c r="S33" s="35"/>
      <c r="T33" s="39"/>
      <c r="U33" s="39"/>
      <c r="V33" s="83"/>
      <c r="W33" s="92"/>
      <c r="X33" s="93"/>
      <c r="Y33" s="93"/>
      <c r="Z33" s="93"/>
      <c r="AA33" s="93"/>
      <c r="AB33" s="35"/>
      <c r="AC33" s="32"/>
    </row>
    <row r="34" spans="1:31" s="33" customFormat="1" ht="20.100000000000001" customHeight="1" thickBot="1">
      <c r="A34" s="43">
        <v>30</v>
      </c>
      <c r="B34" s="35"/>
      <c r="C34" s="35"/>
      <c r="D34" s="30"/>
      <c r="E34" s="74"/>
      <c r="F34" s="81">
        <f t="shared" si="1"/>
        <v>0</v>
      </c>
      <c r="G34" s="37" t="str">
        <f t="shared" si="5"/>
        <v/>
      </c>
      <c r="H34" s="203"/>
      <c r="I34" s="90"/>
      <c r="J34" s="35"/>
      <c r="K34" s="35"/>
      <c r="L34" s="35"/>
      <c r="M34" s="39"/>
      <c r="N34" s="39"/>
      <c r="O34" s="83"/>
      <c r="P34" s="91"/>
      <c r="Q34" s="85"/>
      <c r="R34" s="35"/>
      <c r="S34" s="35"/>
      <c r="T34" s="39"/>
      <c r="U34" s="39"/>
      <c r="V34" s="83"/>
      <c r="W34" s="92"/>
      <c r="X34" s="93"/>
      <c r="Y34" s="93"/>
      <c r="Z34" s="93"/>
      <c r="AA34" s="93"/>
      <c r="AB34" s="35"/>
      <c r="AC34" s="32"/>
    </row>
    <row r="35" spans="1:31" ht="12.75" customHeight="1">
      <c r="A35" s="21"/>
      <c r="AC35"/>
    </row>
    <row r="36" spans="1:31" ht="12.75" customHeight="1">
      <c r="A36" s="66"/>
      <c r="B36" s="66"/>
      <c r="C36" s="66"/>
      <c r="D36" s="66" t="s">
        <v>110</v>
      </c>
      <c r="E36" s="66"/>
      <c r="F36" s="66"/>
      <c r="G36" s="66" t="s">
        <v>111</v>
      </c>
      <c r="H36" s="66"/>
      <c r="I36" s="66" t="s">
        <v>117</v>
      </c>
      <c r="J36" s="66" t="s">
        <v>104</v>
      </c>
      <c r="K36" s="66" t="s">
        <v>105</v>
      </c>
      <c r="L36" s="66" t="s">
        <v>106</v>
      </c>
      <c r="M36" s="66" t="s">
        <v>112</v>
      </c>
      <c r="N36" s="66" t="s">
        <v>113</v>
      </c>
      <c r="O36" s="66" t="s">
        <v>114</v>
      </c>
      <c r="P36" s="66" t="s">
        <v>109</v>
      </c>
      <c r="Q36" s="66" t="s">
        <v>115</v>
      </c>
      <c r="R36" s="66" t="s">
        <v>105</v>
      </c>
      <c r="S36" s="66" t="s">
        <v>106</v>
      </c>
      <c r="T36" s="66" t="s">
        <v>112</v>
      </c>
      <c r="U36" s="66" t="s">
        <v>113</v>
      </c>
      <c r="V36" s="66" t="s">
        <v>114</v>
      </c>
      <c r="W36" s="66" t="s">
        <v>116</v>
      </c>
      <c r="X36" s="64" t="s">
        <v>118</v>
      </c>
      <c r="Y36" s="64" t="s">
        <v>119</v>
      </c>
      <c r="Z36" s="66" t="s">
        <v>120</v>
      </c>
      <c r="AA36" s="66" t="s">
        <v>121</v>
      </c>
      <c r="AB36" s="66" t="s">
        <v>122</v>
      </c>
      <c r="AC36"/>
    </row>
    <row r="37" spans="1:31" s="33" customFormat="1" ht="12.75" customHeight="1">
      <c r="A37" s="66"/>
      <c r="B37" s="78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/>
      <c r="AD37"/>
      <c r="AE37"/>
    </row>
    <row r="38" spans="1:31" s="33" customFormat="1" ht="12.75" customHeight="1">
      <c r="A38" s="66"/>
      <c r="B38" s="66"/>
      <c r="C38" s="66"/>
      <c r="D38" s="67" t="s">
        <v>60</v>
      </c>
      <c r="E38" s="66"/>
      <c r="F38" s="66"/>
      <c r="G38" s="67" t="s">
        <v>102</v>
      </c>
      <c r="H38" s="66"/>
      <c r="I38" s="67" t="s">
        <v>139</v>
      </c>
      <c r="J38" s="67" t="s">
        <v>104</v>
      </c>
      <c r="K38" s="67" t="s">
        <v>105</v>
      </c>
      <c r="L38" s="67" t="s">
        <v>106</v>
      </c>
      <c r="M38" s="67" t="s">
        <v>107</v>
      </c>
      <c r="N38" s="67" t="s">
        <v>68</v>
      </c>
      <c r="O38" s="67" t="s">
        <v>89</v>
      </c>
      <c r="P38" s="67" t="s">
        <v>109</v>
      </c>
      <c r="Q38" s="67" t="s">
        <v>156</v>
      </c>
      <c r="R38" s="67" t="s">
        <v>105</v>
      </c>
      <c r="S38" s="67" t="s">
        <v>106</v>
      </c>
      <c r="T38" s="67" t="s">
        <v>107</v>
      </c>
      <c r="U38" s="67" t="s">
        <v>68</v>
      </c>
      <c r="V38" s="67" t="s">
        <v>89</v>
      </c>
      <c r="W38" s="67" t="s">
        <v>116</v>
      </c>
      <c r="X38" s="65" t="s">
        <v>118</v>
      </c>
      <c r="Y38" s="65" t="s">
        <v>119</v>
      </c>
      <c r="Z38" s="67" t="s">
        <v>120</v>
      </c>
      <c r="AA38" s="67" t="s">
        <v>121</v>
      </c>
      <c r="AB38" s="67" t="s">
        <v>122</v>
      </c>
      <c r="AC38"/>
      <c r="AD38"/>
      <c r="AE38"/>
    </row>
    <row r="39" spans="1:31" s="33" customFormat="1" ht="12.75" customHeight="1">
      <c r="A39" s="66"/>
      <c r="B39" s="66"/>
      <c r="C39" s="66"/>
      <c r="D39" s="68">
        <f>COUNTIF(D5:D34,D38)</f>
        <v>0</v>
      </c>
      <c r="E39" s="66"/>
      <c r="F39" s="66"/>
      <c r="G39" s="68">
        <f>COUNTIF(G5:G34,G38)</f>
        <v>0</v>
      </c>
      <c r="H39" s="66"/>
      <c r="I39" s="68">
        <f>COUNTIF(I5:I34,I38)</f>
        <v>0</v>
      </c>
      <c r="J39" s="68">
        <f>COUNTIF(J5:J34,"1")</f>
        <v>0</v>
      </c>
      <c r="K39" s="68">
        <f>COUNTIF(K5:K34,"1")</f>
        <v>0</v>
      </c>
      <c r="L39" s="68">
        <f>COUNTIF(L5:L34,"1")</f>
        <v>0</v>
      </c>
      <c r="M39" s="68">
        <f>COUNTIF(M5:M34,"S")</f>
        <v>0</v>
      </c>
      <c r="N39" s="68">
        <f>COUNTIF(N5:N34,N38)</f>
        <v>0</v>
      </c>
      <c r="O39" s="68">
        <f>COUNTIF(O5:O34,O38)</f>
        <v>0</v>
      </c>
      <c r="P39" s="68">
        <f>COUNTIF(P5:P34,"1")</f>
        <v>0</v>
      </c>
      <c r="Q39" s="68">
        <f>COUNTIF(Q5:Q34,Q38)</f>
        <v>0</v>
      </c>
      <c r="R39" s="68">
        <f>COUNTIF(R5:R34,"1")</f>
        <v>0</v>
      </c>
      <c r="S39" s="68">
        <f>COUNTIF(S5:S34,"1")</f>
        <v>0</v>
      </c>
      <c r="T39" s="68">
        <f>COUNTIF(T5:T34,"S")</f>
        <v>0</v>
      </c>
      <c r="U39" s="68">
        <f>COUNTIF(U5:U34,U38)</f>
        <v>0</v>
      </c>
      <c r="V39" s="68">
        <f>COUNTIF(V5:V34,V38)</f>
        <v>0</v>
      </c>
      <c r="W39" s="68">
        <f>COUNTIF(W5:W34,"1")</f>
        <v>0</v>
      </c>
      <c r="X39" s="68">
        <f t="shared" ref="X39:AB39" si="6">COUNTIF(X5:X34,"1")</f>
        <v>0</v>
      </c>
      <c r="Y39" s="68">
        <f t="shared" si="6"/>
        <v>0</v>
      </c>
      <c r="Z39" s="68">
        <f t="shared" si="6"/>
        <v>0</v>
      </c>
      <c r="AA39" s="68">
        <f t="shared" si="6"/>
        <v>0</v>
      </c>
      <c r="AB39" s="68">
        <f t="shared" si="6"/>
        <v>0</v>
      </c>
      <c r="AC39"/>
      <c r="AD39"/>
      <c r="AE39"/>
    </row>
    <row r="40" spans="1:31" s="33" customFormat="1" ht="12.75" customHeight="1">
      <c r="A40" s="66"/>
      <c r="B40" s="66"/>
      <c r="C40" s="66"/>
      <c r="D40" s="67" t="s">
        <v>61</v>
      </c>
      <c r="E40" s="66"/>
      <c r="F40" s="66"/>
      <c r="G40" s="67" t="s">
        <v>103</v>
      </c>
      <c r="H40" s="66"/>
      <c r="I40" s="67" t="s">
        <v>141</v>
      </c>
      <c r="J40" s="66"/>
      <c r="K40" s="66"/>
      <c r="L40" s="66"/>
      <c r="M40" s="67" t="s">
        <v>108</v>
      </c>
      <c r="N40" s="67" t="s">
        <v>69</v>
      </c>
      <c r="O40" s="67" t="s">
        <v>90</v>
      </c>
      <c r="P40" s="66"/>
      <c r="Q40" s="67" t="s">
        <v>157</v>
      </c>
      <c r="R40" s="66"/>
      <c r="S40" s="66"/>
      <c r="T40" s="67" t="s">
        <v>108</v>
      </c>
      <c r="U40" s="67" t="s">
        <v>69</v>
      </c>
      <c r="V40" s="67" t="s">
        <v>90</v>
      </c>
      <c r="W40" s="66"/>
      <c r="X40" s="66"/>
      <c r="Y40" s="66"/>
      <c r="Z40" s="66"/>
      <c r="AA40" s="66"/>
      <c r="AB40" s="66"/>
      <c r="AC40"/>
      <c r="AD40"/>
      <c r="AE40"/>
    </row>
    <row r="41" spans="1:31" s="33" customFormat="1" ht="12.75" customHeight="1">
      <c r="A41" s="66"/>
      <c r="B41" s="66"/>
      <c r="C41" s="66"/>
      <c r="D41" s="68">
        <f>COUNTIF(D5:D34,D40)</f>
        <v>0</v>
      </c>
      <c r="E41" s="66"/>
      <c r="F41" s="66"/>
      <c r="G41" s="68">
        <f>COUNTIF(G5:G34,G40)</f>
        <v>0</v>
      </c>
      <c r="H41" s="66"/>
      <c r="I41" s="68">
        <f>COUNTIF(I5:I34,I40)</f>
        <v>0</v>
      </c>
      <c r="J41" s="66"/>
      <c r="K41" s="66"/>
      <c r="L41" s="66"/>
      <c r="M41" s="68">
        <f>COUNTIF(M5:M34,"P")</f>
        <v>0</v>
      </c>
      <c r="N41" s="68">
        <f>COUNTIF(N5:N34,N40)</f>
        <v>0</v>
      </c>
      <c r="O41" s="68">
        <f>COUNTIF(O5:O34,O40)</f>
        <v>0</v>
      </c>
      <c r="P41" s="66"/>
      <c r="Q41" s="68">
        <f>COUNTIF(Q5:Q34,Q40)</f>
        <v>0</v>
      </c>
      <c r="R41" s="66"/>
      <c r="S41" s="66"/>
      <c r="T41" s="68">
        <f>COUNTIF(T5:T34,"P")</f>
        <v>0</v>
      </c>
      <c r="U41" s="68">
        <f>COUNTIF(U5:U34,U40)</f>
        <v>0</v>
      </c>
      <c r="V41" s="68">
        <f>COUNTIF(V5:V34,V40)</f>
        <v>0</v>
      </c>
      <c r="W41" s="66"/>
      <c r="X41" s="66"/>
      <c r="Y41" s="66"/>
      <c r="Z41" s="66"/>
      <c r="AA41" s="66"/>
      <c r="AB41" s="66"/>
      <c r="AC41"/>
      <c r="AD41"/>
      <c r="AE41"/>
    </row>
    <row r="42" spans="1:31" s="33" customFormat="1" ht="12.75" customHeight="1">
      <c r="A42" s="66"/>
      <c r="B42" s="66"/>
      <c r="C42" s="66"/>
      <c r="D42" s="66"/>
      <c r="E42" s="66"/>
      <c r="F42" s="66"/>
      <c r="G42" s="66"/>
      <c r="H42" s="66"/>
      <c r="I42" s="67" t="s">
        <v>140</v>
      </c>
      <c r="J42" s="66"/>
      <c r="K42" s="66"/>
      <c r="L42" s="66"/>
      <c r="M42" s="66"/>
      <c r="N42" s="67" t="s">
        <v>72</v>
      </c>
      <c r="O42" s="67" t="s">
        <v>136</v>
      </c>
      <c r="P42" s="66"/>
      <c r="Q42" s="66"/>
      <c r="R42" s="66"/>
      <c r="S42" s="66"/>
      <c r="T42" s="66"/>
      <c r="U42" s="67" t="s">
        <v>72</v>
      </c>
      <c r="V42" s="67" t="s">
        <v>136</v>
      </c>
      <c r="W42" s="66"/>
      <c r="X42" s="66"/>
      <c r="Y42" s="66"/>
      <c r="Z42" s="66"/>
      <c r="AA42" s="66"/>
      <c r="AB42" s="66"/>
      <c r="AC42"/>
      <c r="AD42"/>
      <c r="AE42"/>
    </row>
    <row r="43" spans="1:31" s="33" customFormat="1" ht="12.75" customHeight="1">
      <c r="A43" s="66"/>
      <c r="B43" s="66"/>
      <c r="C43" s="66"/>
      <c r="D43" s="66"/>
      <c r="E43" s="66"/>
      <c r="F43" s="66"/>
      <c r="G43" s="66"/>
      <c r="H43" s="66"/>
      <c r="I43" s="68">
        <f>COUNTIF(I5:I34,I42)</f>
        <v>0</v>
      </c>
      <c r="J43" s="66"/>
      <c r="K43" s="66"/>
      <c r="L43" s="66"/>
      <c r="M43" s="66"/>
      <c r="N43" s="68">
        <f>COUNTIF(N5:N34,N42)</f>
        <v>0</v>
      </c>
      <c r="O43" s="68">
        <f>COUNTIF(O5:O34,O42)</f>
        <v>0</v>
      </c>
      <c r="P43" s="66"/>
      <c r="Q43" s="66"/>
      <c r="R43" s="66"/>
      <c r="S43" s="66"/>
      <c r="T43" s="66"/>
      <c r="U43" s="68">
        <f>COUNTIF(U5:U34,U42)</f>
        <v>0</v>
      </c>
      <c r="V43" s="68">
        <f>COUNTIF(V5:V34,V42)</f>
        <v>0</v>
      </c>
      <c r="W43" s="66"/>
      <c r="X43" s="66"/>
      <c r="Y43" s="66"/>
      <c r="Z43" s="66"/>
      <c r="AA43" s="66"/>
      <c r="AB43" s="66"/>
      <c r="AC43"/>
      <c r="AD43"/>
      <c r="AE43"/>
    </row>
    <row r="44" spans="1:31" s="33" customFormat="1" ht="12.75" customHeight="1">
      <c r="A44" s="66"/>
      <c r="B44" s="66"/>
      <c r="C44" s="66"/>
      <c r="D44" s="66"/>
      <c r="E44" s="66"/>
      <c r="F44" s="66"/>
      <c r="G44" s="66"/>
      <c r="H44" s="66"/>
      <c r="I44" s="69"/>
      <c r="J44" s="66"/>
      <c r="K44" s="66"/>
      <c r="L44" s="66"/>
      <c r="M44" s="66"/>
      <c r="N44" s="71"/>
      <c r="O44" s="65" t="s">
        <v>137</v>
      </c>
      <c r="P44" s="66"/>
      <c r="Q44" s="66"/>
      <c r="R44" s="66"/>
      <c r="S44" s="66"/>
      <c r="T44" s="66"/>
      <c r="U44" s="71"/>
      <c r="V44" s="65" t="s">
        <v>137</v>
      </c>
      <c r="W44" s="66"/>
      <c r="X44" s="66"/>
      <c r="Y44" s="66"/>
      <c r="Z44" s="66"/>
      <c r="AA44" s="66"/>
      <c r="AB44" s="66"/>
      <c r="AC44"/>
      <c r="AD44"/>
      <c r="AE44"/>
    </row>
    <row r="45" spans="1:31" s="33" customFormat="1" ht="12.75" customHeight="1">
      <c r="A45" s="66"/>
      <c r="B45" s="66"/>
      <c r="C45" s="66"/>
      <c r="D45" s="66"/>
      <c r="E45" s="66"/>
      <c r="F45" s="66"/>
      <c r="G45" s="66"/>
      <c r="H45" s="66"/>
      <c r="I45" s="69"/>
      <c r="J45" s="66"/>
      <c r="K45" s="66"/>
      <c r="L45" s="66"/>
      <c r="M45" s="66"/>
      <c r="N45" s="79">
        <f>COUNTIF(N5:N34,N44)</f>
        <v>0</v>
      </c>
      <c r="O45" s="68">
        <f>COUNTIF(O5:O34,O44)</f>
        <v>0</v>
      </c>
      <c r="P45" s="66"/>
      <c r="Q45" s="66"/>
      <c r="R45" s="66"/>
      <c r="S45" s="66"/>
      <c r="T45" s="66"/>
      <c r="U45" s="79">
        <f>COUNTIF(U5:U34,U44)</f>
        <v>0</v>
      </c>
      <c r="V45" s="68">
        <f>COUNTIF(V5:V34,V44)</f>
        <v>0</v>
      </c>
      <c r="W45" s="66"/>
      <c r="X45" s="66"/>
      <c r="Y45" s="66"/>
      <c r="Z45" s="66"/>
      <c r="AA45" s="66"/>
      <c r="AB45" s="66"/>
      <c r="AC45"/>
      <c r="AD45"/>
      <c r="AE45"/>
    </row>
    <row r="46" spans="1:31" ht="12.75" customHeight="1">
      <c r="A46" s="21"/>
      <c r="AC46"/>
    </row>
    <row r="47" spans="1:31">
      <c r="B47" s="21" t="s">
        <v>51</v>
      </c>
      <c r="R47" s="66" t="s">
        <v>123</v>
      </c>
      <c r="S47" s="66" t="s">
        <v>123</v>
      </c>
      <c r="T47" s="66" t="s">
        <v>123</v>
      </c>
      <c r="U47" s="66" t="s">
        <v>123</v>
      </c>
      <c r="V47" s="66" t="s">
        <v>123</v>
      </c>
    </row>
    <row r="48" spans="1:31">
      <c r="B48" s="26" t="s">
        <v>56</v>
      </c>
      <c r="R48" s="70" t="s">
        <v>105</v>
      </c>
      <c r="S48" s="67" t="s">
        <v>106</v>
      </c>
      <c r="T48" s="67" t="s">
        <v>107</v>
      </c>
      <c r="U48" s="67" t="s">
        <v>68</v>
      </c>
      <c r="V48" s="71" t="s">
        <v>89</v>
      </c>
    </row>
    <row r="49" spans="2:22">
      <c r="B49" s="26" t="s">
        <v>57</v>
      </c>
      <c r="R49" s="72">
        <f>SUM(K39+R39)</f>
        <v>0</v>
      </c>
      <c r="S49" s="68">
        <f>SUM(L39+S39)</f>
        <v>0</v>
      </c>
      <c r="T49" s="68">
        <f>SUM(M39+T39)</f>
        <v>0</v>
      </c>
      <c r="U49" s="68">
        <f>SUM(N39+U39)</f>
        <v>0</v>
      </c>
      <c r="V49" s="73">
        <f>SUM(O39+V39)</f>
        <v>0</v>
      </c>
    </row>
    <row r="50" spans="2:22">
      <c r="B50" s="26" t="s">
        <v>58</v>
      </c>
      <c r="R50" s="66"/>
      <c r="S50" s="66"/>
      <c r="T50" s="67" t="s">
        <v>108</v>
      </c>
      <c r="U50" s="67" t="s">
        <v>69</v>
      </c>
      <c r="V50" s="67" t="s">
        <v>90</v>
      </c>
    </row>
    <row r="51" spans="2:22">
      <c r="B51" s="26" t="s">
        <v>59</v>
      </c>
      <c r="R51" s="66"/>
      <c r="S51" s="66"/>
      <c r="T51" s="68">
        <f>SUM(M41+T41)</f>
        <v>0</v>
      </c>
      <c r="U51" s="68">
        <f>SUM(N41+U41)</f>
        <v>0</v>
      </c>
      <c r="V51" s="68">
        <f>SUM(O41+V41)</f>
        <v>0</v>
      </c>
    </row>
    <row r="52" spans="2:22">
      <c r="B52" s="26" t="s">
        <v>53</v>
      </c>
      <c r="R52" s="66"/>
      <c r="S52" s="66"/>
      <c r="T52" s="67" t="s">
        <v>124</v>
      </c>
      <c r="U52" s="67" t="s">
        <v>72</v>
      </c>
      <c r="V52" s="67" t="s">
        <v>136</v>
      </c>
    </row>
    <row r="53" spans="2:22">
      <c r="B53" s="26" t="s">
        <v>54</v>
      </c>
      <c r="R53" s="66"/>
      <c r="S53" s="66"/>
      <c r="T53" s="68">
        <f>SUM(T49+T51)</f>
        <v>0</v>
      </c>
      <c r="U53" s="68">
        <f>SUM(N43+U43)</f>
        <v>0</v>
      </c>
      <c r="V53" s="68">
        <f>SUM(O43+V43)</f>
        <v>0</v>
      </c>
    </row>
    <row r="54" spans="2:22">
      <c r="B54" s="26" t="s">
        <v>55</v>
      </c>
      <c r="R54" s="66"/>
      <c r="S54" s="66"/>
      <c r="T54" s="66"/>
      <c r="U54" s="71"/>
      <c r="V54" s="65" t="s">
        <v>137</v>
      </c>
    </row>
    <row r="55" spans="2:22">
      <c r="R55" s="66"/>
      <c r="S55" s="66"/>
      <c r="T55" s="66"/>
      <c r="U55" s="73"/>
      <c r="V55" s="68">
        <f>SUM(O45+V45)</f>
        <v>0</v>
      </c>
    </row>
    <row r="56" spans="2:22">
      <c r="B56" s="21" t="s">
        <v>67</v>
      </c>
      <c r="R56" s="63"/>
      <c r="S56" s="63"/>
      <c r="T56" s="63"/>
      <c r="U56" s="65" t="s">
        <v>126</v>
      </c>
      <c r="V56" s="65" t="s">
        <v>125</v>
      </c>
    </row>
    <row r="57" spans="2:22">
      <c r="B57" s="20" t="s">
        <v>71</v>
      </c>
      <c r="R57" s="63"/>
      <c r="S57" s="63"/>
      <c r="T57" s="63"/>
      <c r="U57" s="62">
        <f>SUM(U49+U51+U53+U55)</f>
        <v>0</v>
      </c>
      <c r="V57" s="62">
        <f>SUM(V49+V51+V53+V55)</f>
        <v>0</v>
      </c>
    </row>
    <row r="58" spans="2:22">
      <c r="B58" s="21" t="s">
        <v>68</v>
      </c>
    </row>
    <row r="59" spans="2:22">
      <c r="B59" s="20" t="s">
        <v>69</v>
      </c>
    </row>
    <row r="60" spans="2:22">
      <c r="B60" s="20" t="s">
        <v>72</v>
      </c>
      <c r="C60" s="26" t="s">
        <v>70</v>
      </c>
    </row>
    <row r="63" spans="2:22">
      <c r="B63" s="148" t="s">
        <v>77</v>
      </c>
      <c r="C63" s="148"/>
      <c r="D63" s="148"/>
    </row>
    <row r="64" spans="2:22">
      <c r="B64" s="27"/>
      <c r="C64" s="202"/>
      <c r="D64" s="202"/>
    </row>
    <row r="65" spans="2:4">
      <c r="B65" s="28" t="s">
        <v>139</v>
      </c>
      <c r="C65" s="194" t="s">
        <v>78</v>
      </c>
      <c r="D65" s="194"/>
    </row>
    <row r="66" spans="2:4">
      <c r="B66" s="28" t="s">
        <v>141</v>
      </c>
      <c r="C66" s="200" t="s">
        <v>138</v>
      </c>
      <c r="D66" s="201"/>
    </row>
    <row r="67" spans="2:4">
      <c r="B67" s="28" t="s">
        <v>140</v>
      </c>
      <c r="C67" s="200" t="s">
        <v>79</v>
      </c>
      <c r="D67" s="201"/>
    </row>
    <row r="69" spans="2:4">
      <c r="B69" s="148" t="s">
        <v>80</v>
      </c>
      <c r="C69" s="148"/>
    </row>
    <row r="70" spans="2:4">
      <c r="B70" s="27"/>
      <c r="C70" s="27"/>
    </row>
    <row r="71" spans="2:4">
      <c r="B71" s="28" t="s">
        <v>164</v>
      </c>
      <c r="C71" s="28" t="s">
        <v>81</v>
      </c>
    </row>
    <row r="72" spans="2:4">
      <c r="B72" s="28" t="s">
        <v>165</v>
      </c>
      <c r="C72" s="28" t="s">
        <v>82</v>
      </c>
    </row>
    <row r="74" spans="2:4">
      <c r="B74" s="148" t="s">
        <v>86</v>
      </c>
      <c r="C74" s="148"/>
      <c r="D74" s="149"/>
    </row>
    <row r="75" spans="2:4">
      <c r="B75" s="27"/>
      <c r="C75" s="150"/>
      <c r="D75" s="149"/>
    </row>
    <row r="76" spans="2:4">
      <c r="B76" s="44" t="s">
        <v>89</v>
      </c>
      <c r="C76" s="151" t="s">
        <v>87</v>
      </c>
      <c r="D76" s="149"/>
    </row>
    <row r="77" spans="2:4">
      <c r="B77" s="44" t="s">
        <v>90</v>
      </c>
      <c r="C77" s="151" t="s">
        <v>88</v>
      </c>
      <c r="D77" s="149"/>
    </row>
    <row r="78" spans="2:4">
      <c r="B78" s="44" t="s">
        <v>136</v>
      </c>
      <c r="C78" s="151" t="s">
        <v>134</v>
      </c>
      <c r="D78" s="149"/>
    </row>
    <row r="79" spans="2:4">
      <c r="B79" s="44" t="s">
        <v>137</v>
      </c>
      <c r="C79" s="151" t="s">
        <v>135</v>
      </c>
      <c r="D79" s="149"/>
    </row>
    <row r="81" spans="2:4">
      <c r="B81" s="148" t="s">
        <v>93</v>
      </c>
      <c r="C81" s="148"/>
      <c r="D81" s="149"/>
    </row>
    <row r="82" spans="2:4">
      <c r="B82" s="27"/>
      <c r="C82" s="150"/>
      <c r="D82" s="149"/>
    </row>
    <row r="83" spans="2:4">
      <c r="B83" s="44" t="s">
        <v>94</v>
      </c>
      <c r="C83" s="151" t="s">
        <v>98</v>
      </c>
      <c r="D83" s="149"/>
    </row>
    <row r="84" spans="2:4">
      <c r="B84" s="44" t="s">
        <v>95</v>
      </c>
      <c r="C84" s="151" t="s">
        <v>99</v>
      </c>
      <c r="D84" s="149"/>
    </row>
    <row r="85" spans="2:4">
      <c r="B85" s="44" t="s">
        <v>96</v>
      </c>
      <c r="C85" s="151" t="s">
        <v>100</v>
      </c>
      <c r="D85" s="149"/>
    </row>
    <row r="86" spans="2:4">
      <c r="B86" s="44" t="s">
        <v>97</v>
      </c>
      <c r="C86" s="151" t="s">
        <v>101</v>
      </c>
      <c r="D86" s="149"/>
    </row>
    <row r="88" spans="2:4">
      <c r="B88" s="148" t="s">
        <v>158</v>
      </c>
      <c r="C88" s="148"/>
      <c r="D88" s="149"/>
    </row>
    <row r="89" spans="2:4">
      <c r="B89" s="27"/>
      <c r="C89" s="150"/>
      <c r="D89" s="149"/>
    </row>
    <row r="90" spans="2:4">
      <c r="B90" s="44" t="s">
        <v>159</v>
      </c>
      <c r="C90" s="151" t="s">
        <v>161</v>
      </c>
      <c r="D90" s="149"/>
    </row>
    <row r="91" spans="2:4">
      <c r="B91" s="44" t="s">
        <v>160</v>
      </c>
      <c r="C91" s="151" t="s">
        <v>162</v>
      </c>
      <c r="D91" s="149"/>
    </row>
  </sheetData>
  <sheetProtection algorithmName="SHA-512" hashValue="ACck6BDk0tASIraHhZtXLNtgWcoWuzZVjJb9Qvz2gxpv8ktDWU93PpReb/vFfPuPGKne7XboNG7s47XccNusfA==" saltValue="AZR34WRJzj7VxUdaMxvMIw==" spinCount="100000" sheet="1" objects="1" scenarios="1"/>
  <sortState ref="B5:Y14">
    <sortCondition ref="B5:B14"/>
    <sortCondition ref="C5:C14"/>
  </sortState>
  <mergeCells count="51">
    <mergeCell ref="AB1:AB4"/>
    <mergeCell ref="G2:G4"/>
    <mergeCell ref="P1:P4"/>
    <mergeCell ref="Q1:Q4"/>
    <mergeCell ref="R1:R4"/>
    <mergeCell ref="V1:V4"/>
    <mergeCell ref="W1:W4"/>
    <mergeCell ref="X1:X4"/>
    <mergeCell ref="S1:S4"/>
    <mergeCell ref="T1:T4"/>
    <mergeCell ref="E1:L1"/>
    <mergeCell ref="U1:U4"/>
    <mergeCell ref="F2:F4"/>
    <mergeCell ref="H2:H4"/>
    <mergeCell ref="L3:L4"/>
    <mergeCell ref="K2:K4"/>
    <mergeCell ref="C83:D83"/>
    <mergeCell ref="C84:D84"/>
    <mergeCell ref="C85:D85"/>
    <mergeCell ref="B1:D1"/>
    <mergeCell ref="M1:M4"/>
    <mergeCell ref="I2:I4"/>
    <mergeCell ref="J2:J4"/>
    <mergeCell ref="B2:B4"/>
    <mergeCell ref="B63:D63"/>
    <mergeCell ref="C65:D65"/>
    <mergeCell ref="C2:C4"/>
    <mergeCell ref="D2:D4"/>
    <mergeCell ref="E2:E4"/>
    <mergeCell ref="C66:D66"/>
    <mergeCell ref="B69:C69"/>
    <mergeCell ref="C64:D64"/>
    <mergeCell ref="Y1:Y4"/>
    <mergeCell ref="Z1:Z4"/>
    <mergeCell ref="AA1:AA4"/>
    <mergeCell ref="B81:D81"/>
    <mergeCell ref="C82:D82"/>
    <mergeCell ref="N1:N4"/>
    <mergeCell ref="O1:O4"/>
    <mergeCell ref="C67:D67"/>
    <mergeCell ref="C79:D79"/>
    <mergeCell ref="B74:D74"/>
    <mergeCell ref="C75:D75"/>
    <mergeCell ref="C76:D76"/>
    <mergeCell ref="C77:D77"/>
    <mergeCell ref="C78:D78"/>
    <mergeCell ref="B88:D88"/>
    <mergeCell ref="C89:D89"/>
    <mergeCell ref="C90:D90"/>
    <mergeCell ref="C91:D91"/>
    <mergeCell ref="C86:D86"/>
  </mergeCells>
  <conditionalFormatting sqref="E5:E32">
    <cfRule type="containsBlanks" dxfId="9" priority="12" stopIfTrue="1">
      <formula>LEN(TRIM(E5))=0</formula>
    </cfRule>
    <cfRule type="cellIs" dxfId="8" priority="18" stopIfTrue="1" operator="lessThan">
      <formula>33970</formula>
    </cfRule>
  </conditionalFormatting>
  <conditionalFormatting sqref="F5">
    <cfRule type="cellIs" dxfId="7" priority="11" stopIfTrue="1" operator="equal">
      <formula>0</formula>
    </cfRule>
    <cfRule type="cellIs" dxfId="6" priority="14" operator="lessThan">
      <formula>9</formula>
    </cfRule>
    <cfRule type="cellIs" dxfId="5" priority="19" operator="greaterThan">
      <formula>19</formula>
    </cfRule>
  </conditionalFormatting>
  <conditionalFormatting sqref="E33:E34">
    <cfRule type="containsBlanks" dxfId="4" priority="7" stopIfTrue="1">
      <formula>LEN(TRIM(E33))=0</formula>
    </cfRule>
    <cfRule type="cellIs" dxfId="3" priority="9" stopIfTrue="1" operator="lessThan">
      <formula>33970</formula>
    </cfRule>
  </conditionalFormatting>
  <conditionalFormatting sqref="F6:F34">
    <cfRule type="cellIs" dxfId="2" priority="1" stopIfTrue="1" operator="equal">
      <formula>0</formula>
    </cfRule>
    <cfRule type="cellIs" dxfId="1" priority="2" operator="lessThan">
      <formula>9</formula>
    </cfRule>
    <cfRule type="cellIs" dxfId="0" priority="3" operator="greaterThan">
      <formula>19</formula>
    </cfRule>
  </conditionalFormatting>
  <dataValidations count="8">
    <dataValidation type="list" allowBlank="1" showInputMessage="1" showErrorMessage="1" sqref="W5:AB34 P5:P34 J5:L34 R5:S34">
      <formula1>$A$4:$A$5</formula1>
    </dataValidation>
    <dataValidation type="list" allowBlank="1" showInputMessage="1" showErrorMessage="1" sqref="H5:H34">
      <formula1>$B$52:$B$54</formula1>
    </dataValidation>
    <dataValidation type="list" allowBlank="1" showInputMessage="1" showErrorMessage="1" sqref="I5:I34">
      <formula1>$B$64:$B$67</formula1>
    </dataValidation>
    <dataValidation type="list" allowBlank="1" showInputMessage="1" showErrorMessage="1" sqref="M5:M34 T5:T34">
      <formula1>$B$70:$B$72</formula1>
    </dataValidation>
    <dataValidation type="list" allowBlank="1" showInputMessage="1" showErrorMessage="1" sqref="V5:V34 O5:O34">
      <formula1>$B$75:$B$79</formula1>
    </dataValidation>
    <dataValidation type="list" allowBlank="1" showInputMessage="1" showErrorMessage="1" sqref="U5:U34 N5:N34">
      <formula1>$B$58:$B$60</formula1>
    </dataValidation>
    <dataValidation type="list" allowBlank="1" showInputMessage="1" showErrorMessage="1" sqref="Q5:Q34">
      <formula1>"Nat'l,Open"</formula1>
    </dataValidation>
    <dataValidation type="list" allowBlank="1" showInputMessage="1" showErrorMessage="1" sqref="D5:D34">
      <formula1>"M,F"</formula1>
    </dataValidation>
  </dataValidations>
  <pageMargins left="0.45" right="0.45" top="1" bottom="0.75" header="0.3" footer="0.3"/>
  <pageSetup scale="6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Club Info &amp; Fees Due</vt:lpstr>
      <vt:lpstr>Meals, Lodging, etc.</vt:lpstr>
      <vt:lpstr>Squadding</vt:lpstr>
      <vt:lpstr>'Meals, Lodging, etc.'!Print_Area</vt:lpstr>
      <vt:lpstr>Squadding!Print_Area</vt:lpstr>
      <vt:lpstr>'Meals, Lodging, etc.'!Print_Titles</vt:lpstr>
    </vt:vector>
  </TitlesOfParts>
  <Company>Virginia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Benneche</dc:creator>
  <cp:lastModifiedBy>Paul</cp:lastModifiedBy>
  <cp:lastPrinted>2017-08-01T16:18:18Z</cp:lastPrinted>
  <dcterms:created xsi:type="dcterms:W3CDTF">2008-01-31T03:28:14Z</dcterms:created>
  <dcterms:modified xsi:type="dcterms:W3CDTF">2018-08-21T12:27:14Z</dcterms:modified>
</cp:coreProperties>
</file>